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за објава-22.05.2023\"/>
    </mc:Choice>
  </mc:AlternateContent>
  <bookViews>
    <workbookView xWindow="-120" yWindow="-120" windowWidth="29040" windowHeight="15720"/>
  </bookViews>
  <sheets>
    <sheet name="Општина Куманово" sheetId="2" r:id="rId1"/>
    <sheet name="Општина Крива Паланка" sheetId="4" r:id="rId2"/>
    <sheet name="Тендер 6-Дел1-Рекапитулар" sheetId="3" r:id="rId3"/>
  </sheets>
  <externalReferences>
    <externalReference r:id="rId4"/>
    <externalReference r:id="rId5"/>
  </externalReferences>
  <definedNames>
    <definedName name="bazag2" localSheetId="1">[1]Baza!$B$1:$D$82</definedName>
    <definedName name="bazag2">[2]Baza!$B$1:$D$82</definedName>
    <definedName name="_xlnm.Print_Area" localSheetId="1">'Општина Крива Паланка'!$A$1:$I$393</definedName>
    <definedName name="_xlnm.Print_Area" localSheetId="0">'Општина Куманово'!$A$1:$I$167</definedName>
    <definedName name="_xlnm.Print_Area" localSheetId="2">'Тендер 6-Дел1-Рекапитулар'!$A$1:$K$16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2" i="4" l="1"/>
  <c r="H371" i="4"/>
  <c r="H370" i="4"/>
  <c r="H369" i="4"/>
  <c r="H368" i="4"/>
  <c r="H365" i="4"/>
  <c r="H364" i="4"/>
  <c r="H363" i="4"/>
  <c r="H362" i="4"/>
  <c r="H359" i="4"/>
  <c r="H358" i="4"/>
  <c r="H354" i="4"/>
  <c r="H353" i="4"/>
  <c r="H352" i="4"/>
  <c r="H343" i="4"/>
  <c r="H342" i="4"/>
  <c r="H341" i="4"/>
  <c r="H340" i="4"/>
  <c r="H339" i="4"/>
  <c r="H336" i="4"/>
  <c r="H335" i="4"/>
  <c r="H332" i="4"/>
  <c r="H331" i="4"/>
  <c r="H330" i="4"/>
  <c r="H329" i="4"/>
  <c r="H328" i="4"/>
  <c r="H327" i="4"/>
  <c r="H326" i="4"/>
  <c r="H323" i="4"/>
  <c r="H322" i="4"/>
  <c r="H321" i="4"/>
  <c r="H320" i="4"/>
  <c r="H319" i="4"/>
  <c r="H318" i="4"/>
  <c r="H309" i="4"/>
  <c r="H308" i="4"/>
  <c r="H307" i="4"/>
  <c r="H306" i="4"/>
  <c r="H303" i="4"/>
  <c r="H302" i="4"/>
  <c r="H301" i="4"/>
  <c r="H300" i="4"/>
  <c r="H299" i="4"/>
  <c r="H298" i="4"/>
  <c r="H297" i="4"/>
  <c r="H296" i="4"/>
  <c r="H293" i="4"/>
  <c r="H292" i="4"/>
  <c r="H289" i="4"/>
  <c r="H288" i="4"/>
  <c r="H287" i="4"/>
  <c r="H286" i="4"/>
  <c r="H285" i="4"/>
  <c r="H281" i="4"/>
  <c r="H280" i="4"/>
  <c r="H278" i="4"/>
  <c r="H277" i="4"/>
  <c r="H276" i="4"/>
  <c r="H275" i="4"/>
  <c r="H274" i="4"/>
  <c r="H273" i="4"/>
  <c r="H271" i="4"/>
  <c r="H270" i="4"/>
  <c r="H269" i="4"/>
  <c r="H268" i="4"/>
  <c r="H267" i="4"/>
  <c r="H265" i="4"/>
  <c r="H264" i="4"/>
  <c r="H263" i="4"/>
  <c r="H262" i="4"/>
  <c r="H261" i="4"/>
  <c r="H260" i="4"/>
  <c r="H259" i="4"/>
  <c r="H247" i="4"/>
  <c r="H249" i="4"/>
  <c r="H248" i="4"/>
  <c r="H251" i="4"/>
  <c r="H250" i="4"/>
  <c r="H246" i="4"/>
  <c r="H245" i="4"/>
  <c r="H242" i="4"/>
  <c r="H241" i="4"/>
  <c r="H240" i="4"/>
  <c r="H239" i="4"/>
  <c r="H235" i="4"/>
  <c r="H232" i="4"/>
  <c r="H233" i="4"/>
  <c r="H234" i="4"/>
  <c r="H238" i="4"/>
  <c r="H231" i="4"/>
  <c r="H230" i="4"/>
  <c r="H229" i="4"/>
  <c r="H228" i="4"/>
  <c r="H227" i="4"/>
  <c r="H223" i="4"/>
  <c r="H222" i="4"/>
  <c r="H221" i="4"/>
  <c r="H212" i="4"/>
  <c r="H211" i="4"/>
  <c r="H210" i="4"/>
  <c r="H209" i="4"/>
  <c r="H206" i="4"/>
  <c r="H205" i="4"/>
  <c r="H202" i="4"/>
  <c r="H201" i="4"/>
  <c r="H200" i="4"/>
  <c r="H199" i="4"/>
  <c r="H198" i="4"/>
  <c r="H197" i="4"/>
  <c r="H196" i="4"/>
  <c r="H195" i="4"/>
  <c r="H192" i="4"/>
  <c r="H191" i="4"/>
  <c r="H190" i="4"/>
  <c r="H189" i="4"/>
  <c r="H188" i="4"/>
  <c r="H187" i="4"/>
  <c r="H177" i="4"/>
  <c r="H176" i="4"/>
  <c r="H175" i="4"/>
  <c r="H174" i="4"/>
  <c r="H173" i="4"/>
  <c r="H170" i="4"/>
  <c r="H169" i="4"/>
  <c r="H166" i="4"/>
  <c r="H165" i="4"/>
  <c r="H164" i="4"/>
  <c r="H163" i="4"/>
  <c r="H162" i="4"/>
  <c r="H161" i="4"/>
  <c r="H160" i="4"/>
  <c r="H159" i="4"/>
  <c r="H158" i="4"/>
  <c r="H155" i="4"/>
  <c r="H154" i="4"/>
  <c r="H153" i="4"/>
  <c r="H152" i="4"/>
  <c r="H151" i="4"/>
  <c r="H150" i="4"/>
  <c r="H149" i="4"/>
  <c r="H148" i="4"/>
  <c r="H147" i="4"/>
  <c r="H146" i="4"/>
  <c r="H138" i="4"/>
  <c r="H137" i="4"/>
  <c r="H136" i="4"/>
  <c r="H135" i="4"/>
  <c r="H134" i="4"/>
  <c r="H131" i="4"/>
  <c r="H130" i="4"/>
  <c r="H129" i="4"/>
  <c r="H128" i="4"/>
  <c r="H127" i="4"/>
  <c r="H124" i="4"/>
  <c r="H111" i="4"/>
  <c r="H110" i="4"/>
  <c r="H109" i="4"/>
  <c r="H106" i="4"/>
  <c r="H105" i="4"/>
  <c r="H104" i="4"/>
  <c r="H103" i="4"/>
  <c r="H100" i="4"/>
  <c r="H99" i="4"/>
  <c r="H98" i="4"/>
  <c r="H97" i="4"/>
  <c r="H94" i="4"/>
  <c r="H93" i="4"/>
  <c r="H92" i="4"/>
  <c r="H91" i="4"/>
  <c r="H88" i="4"/>
  <c r="H87" i="4"/>
  <c r="H86" i="4"/>
  <c r="H85" i="4"/>
  <c r="H82" i="4"/>
  <c r="H81" i="4"/>
  <c r="H80" i="4"/>
  <c r="H79" i="4"/>
  <c r="H76" i="4"/>
  <c r="H75" i="4"/>
  <c r="H74" i="4"/>
  <c r="H73" i="4"/>
  <c r="H72" i="4"/>
  <c r="H69" i="4"/>
  <c r="H68" i="4"/>
  <c r="H59" i="4"/>
  <c r="H56" i="4"/>
  <c r="H55" i="4"/>
  <c r="H54" i="4"/>
  <c r="H53" i="4"/>
  <c r="H52" i="4"/>
  <c r="H51" i="4"/>
  <c r="H50" i="4"/>
  <c r="H49" i="4"/>
  <c r="H46" i="4"/>
  <c r="H45" i="4"/>
  <c r="H42" i="4"/>
  <c r="H41" i="4"/>
  <c r="H40" i="4"/>
  <c r="H39" i="4"/>
  <c r="H38" i="4"/>
  <c r="H36" i="4"/>
  <c r="H37" i="4"/>
  <c r="H35" i="4"/>
  <c r="H34" i="4"/>
  <c r="H33" i="4"/>
  <c r="H32" i="4"/>
  <c r="H23" i="4"/>
  <c r="H150" i="2"/>
  <c r="H149" i="2"/>
  <c r="H147" i="2"/>
  <c r="H146" i="2"/>
  <c r="H145" i="2"/>
  <c r="H144" i="2"/>
  <c r="H143" i="2"/>
  <c r="H142" i="2"/>
  <c r="H141" i="2"/>
  <c r="H137" i="2"/>
  <c r="H136" i="2"/>
  <c r="H135" i="2"/>
  <c r="H134" i="2"/>
  <c r="H133" i="2"/>
  <c r="H132" i="2"/>
  <c r="H129" i="2"/>
  <c r="H128" i="2"/>
  <c r="H127" i="2"/>
  <c r="H126" i="2"/>
  <c r="H125" i="2"/>
  <c r="H122" i="2"/>
  <c r="H121" i="2"/>
  <c r="H118" i="2"/>
  <c r="H117" i="2"/>
  <c r="H116" i="2"/>
  <c r="H115" i="2"/>
  <c r="H114" i="2"/>
  <c r="H113" i="2"/>
  <c r="H80" i="2"/>
  <c r="H79" i="2"/>
  <c r="H77" i="2"/>
  <c r="H76" i="2"/>
  <c r="H74" i="2"/>
  <c r="H73" i="2"/>
  <c r="H72" i="2"/>
  <c r="H71" i="2"/>
  <c r="H70" i="2"/>
  <c r="H69" i="2"/>
  <c r="H68" i="2"/>
  <c r="H64" i="2"/>
  <c r="H63" i="2"/>
  <c r="H62" i="2"/>
  <c r="H61" i="2"/>
  <c r="H59" i="2"/>
  <c r="H58" i="2"/>
  <c r="H55" i="2"/>
  <c r="H54" i="2"/>
  <c r="H53" i="2"/>
  <c r="H52" i="2"/>
  <c r="H51" i="2"/>
  <c r="H48" i="2"/>
  <c r="H47" i="2"/>
  <c r="H46" i="2"/>
  <c r="H45" i="2"/>
  <c r="H44" i="2"/>
  <c r="H43" i="2"/>
  <c r="H41" i="2"/>
  <c r="H34" i="2"/>
  <c r="H35" i="2"/>
  <c r="H36" i="2"/>
  <c r="H37" i="2"/>
  <c r="H38" i="2"/>
  <c r="H33" i="2"/>
  <c r="H304" i="4" l="1"/>
  <c r="B35" i="2"/>
  <c r="B36" i="2" s="1"/>
  <c r="B37" i="2" s="1"/>
  <c r="B38" i="2" s="1"/>
  <c r="H282" i="4" l="1"/>
  <c r="B33" i="4" l="1"/>
  <c r="B34" i="4" s="1"/>
  <c r="B35" i="4" s="1"/>
  <c r="B36" i="4" s="1"/>
  <c r="B37" i="4" s="1"/>
  <c r="B38" i="4" s="1"/>
  <c r="B39" i="4" s="1"/>
  <c r="B40" i="4" s="1"/>
  <c r="B41" i="4" s="1"/>
  <c r="B42" i="4" s="1"/>
  <c r="H28" i="4" l="1"/>
  <c r="H119" i="2" l="1"/>
  <c r="H153" i="2" s="1"/>
  <c r="H130" i="2" l="1"/>
  <c r="H155" i="2" s="1"/>
  <c r="H151" i="2"/>
  <c r="H157" i="2" s="1"/>
  <c r="H123" i="2"/>
  <c r="H154" i="2" s="1"/>
  <c r="H138" i="2"/>
  <c r="H156" i="2" s="1"/>
  <c r="H158" i="2" l="1"/>
  <c r="H162" i="2" l="1"/>
  <c r="H6" i="3" s="1"/>
  <c r="D142" i="4" l="1"/>
  <c r="D141" i="4"/>
  <c r="D140" i="4"/>
  <c r="D119" i="4"/>
  <c r="D118" i="4"/>
  <c r="D117" i="4"/>
  <c r="D116" i="4"/>
  <c r="D115" i="4"/>
  <c r="D114" i="4"/>
  <c r="D113" i="4"/>
  <c r="H60" i="4"/>
  <c r="H64" i="4" s="1"/>
  <c r="H27" i="4"/>
  <c r="H26" i="4"/>
  <c r="H25" i="4"/>
  <c r="H24" i="4"/>
  <c r="H43" i="4" l="1"/>
  <c r="H61" i="4" s="1"/>
  <c r="H125" i="4"/>
  <c r="H140" i="4" s="1"/>
  <c r="H29" i="4"/>
  <c r="H380" i="4" s="1"/>
  <c r="H171" i="4"/>
  <c r="H181" i="4" s="1"/>
  <c r="H47" i="4"/>
  <c r="H62" i="4" s="1"/>
  <c r="H252" i="4"/>
  <c r="H255" i="4" s="1"/>
  <c r="H324" i="4"/>
  <c r="H345" i="4" s="1"/>
  <c r="H294" i="4"/>
  <c r="H312" i="4" s="1"/>
  <c r="H132" i="4"/>
  <c r="H141" i="4" s="1"/>
  <c r="H213" i="4"/>
  <c r="H217" i="4" s="1"/>
  <c r="H337" i="4"/>
  <c r="H347" i="4" s="1"/>
  <c r="H156" i="4"/>
  <c r="H179" i="4" s="1"/>
  <c r="H112" i="4"/>
  <c r="H120" i="4" s="1"/>
  <c r="H178" i="4"/>
  <c r="H182" i="4" s="1"/>
  <c r="H360" i="4"/>
  <c r="H374" i="4" s="1"/>
  <c r="H203" i="4"/>
  <c r="H215" i="4" s="1"/>
  <c r="H83" i="4"/>
  <c r="H115" i="4" s="1"/>
  <c r="H139" i="4"/>
  <c r="H142" i="4" s="1"/>
  <c r="H107" i="4"/>
  <c r="H119" i="4" s="1"/>
  <c r="H236" i="4"/>
  <c r="H253" i="4" s="1"/>
  <c r="H57" i="4"/>
  <c r="H63" i="4" s="1"/>
  <c r="H70" i="4"/>
  <c r="H113" i="4" s="1"/>
  <c r="H310" i="4"/>
  <c r="H314" i="4" s="1"/>
  <c r="H313" i="4"/>
  <c r="H366" i="4"/>
  <c r="H375" i="4" s="1"/>
  <c r="H101" i="4"/>
  <c r="H118" i="4" s="1"/>
  <c r="H193" i="4"/>
  <c r="H214" i="4" s="1"/>
  <c r="H89" i="4"/>
  <c r="H116" i="4" s="1"/>
  <c r="H224" i="4"/>
  <c r="H243" i="4"/>
  <c r="H254" i="4" s="1"/>
  <c r="H344" i="4"/>
  <c r="H348" i="4" s="1"/>
  <c r="H290" i="4"/>
  <c r="H311" i="4" s="1"/>
  <c r="H77" i="4"/>
  <c r="H114" i="4" s="1"/>
  <c r="H333" i="4"/>
  <c r="H346" i="4" s="1"/>
  <c r="H373" i="4"/>
  <c r="H376" i="4" s="1"/>
  <c r="H95" i="4"/>
  <c r="H117" i="4" s="1"/>
  <c r="H355" i="4"/>
  <c r="H207" i="4"/>
  <c r="H216" i="4" s="1"/>
  <c r="H167" i="4"/>
  <c r="H180" i="4" s="1"/>
  <c r="H143" i="4" l="1"/>
  <c r="H383" i="4" s="1"/>
  <c r="H256" i="4"/>
  <c r="H385" i="4" s="1"/>
  <c r="H183" i="4"/>
  <c r="H349" i="4"/>
  <c r="H121" i="4"/>
  <c r="H382" i="4" s="1"/>
  <c r="H218" i="4"/>
  <c r="H377" i="4"/>
  <c r="H315" i="4"/>
  <c r="H387" i="4" s="1"/>
  <c r="H388" i="4" l="1"/>
  <c r="H384" i="4"/>
  <c r="H30" i="2" l="1"/>
  <c r="H29" i="2"/>
  <c r="H28" i="2"/>
  <c r="H27" i="2"/>
  <c r="H26" i="2"/>
  <c r="H25" i="2"/>
  <c r="H31" i="2" s="1"/>
  <c r="H83" i="2" l="1"/>
  <c r="H81" i="2" l="1"/>
  <c r="H88" i="2" s="1"/>
  <c r="H65" i="2" l="1"/>
  <c r="H87" i="2" l="1"/>
  <c r="I6" i="3"/>
  <c r="J6" i="3" s="1"/>
  <c r="H39" i="2" l="1"/>
  <c r="H84" i="2" s="1"/>
  <c r="H49" i="2"/>
  <c r="H85" i="2" s="1"/>
  <c r="H56" i="2"/>
  <c r="H86" i="2" s="1"/>
  <c r="H89" i="2" l="1"/>
  <c r="H161" i="2" l="1"/>
  <c r="H163" i="2" s="1"/>
  <c r="H5" i="3" l="1"/>
  <c r="I5" i="3" s="1"/>
  <c r="J5" i="3" s="1"/>
  <c r="H7" i="3" l="1"/>
  <c r="I7" i="3"/>
  <c r="J7" i="3"/>
  <c r="H65" i="4" l="1"/>
  <c r="H381" i="4" s="1"/>
  <c r="H386" i="4"/>
  <c r="H389" i="4" l="1"/>
  <c r="H8" i="3" s="1"/>
  <c r="I8" i="3" s="1"/>
  <c r="I9" i="3" s="1"/>
  <c r="I10" i="3" s="1"/>
  <c r="H9" i="3" l="1"/>
  <c r="H10" i="3" s="1"/>
  <c r="J8" i="3"/>
  <c r="J10" i="3" l="1"/>
  <c r="J9" i="3"/>
  <c r="J11" i="3" l="1"/>
</calcChain>
</file>

<file path=xl/sharedStrings.xml><?xml version="1.0" encoding="utf-8"?>
<sst xmlns="http://schemas.openxmlformats.org/spreadsheetml/2006/main" count="1041" uniqueCount="506">
  <si>
    <t xml:space="preserve">  ПРЕДМЕР ПРЕСМЕТКА</t>
  </si>
  <si>
    <t>А. ОПШТИ НАПОМЕНИ:</t>
  </si>
  <si>
    <t>А.1</t>
  </si>
  <si>
    <t>За сите работи содржани во Предмер Пресметката, Изведувачот треба да ги применува техничките прописи, градежните норми и применливите стандарди во Република Северна Македонија како и позитивната пракса.</t>
  </si>
  <si>
    <t>А.2</t>
  </si>
  <si>
    <t>При формирање на единечните цени, Изведувачот треба да има предвид  дека цените содржани во Предмер Пресметката се целосно вклучителни вредности на работите опишани со позициите, вклучувајќи ги сите трошоци како и трошоци што може да бидат потребни за изведба на работите опишани со позициите, заедно со сите привремени работи и инсталации што може да бидат неопходни како и сите општи ризици и обврски што се утврдени со документите на кои се заснова понудата. Се претпоставува дека сите менаџерски трошоци, трошоци за тековни лабораториски тестирања за докажување на квалитет на изведените работи како и профит се содржани во единечните цени на Предмер Пресметката.</t>
  </si>
  <si>
    <t>А.3</t>
  </si>
  <si>
    <t>Се препорачува на Изведувачот пред доставување на понудата да ја посети локацијата, да ја проучи проектната документација и соодветно на тоа да ја формира цената. Во случај некои позиции да не се јасни, задолжително да се обрати до Инвеститорот за појаснување на истите.  Докoлку писмено не се обрати во текот на тендерската постапка се подразбира дека нема нејасни позиции.</t>
  </si>
  <si>
    <t>А.4</t>
  </si>
  <si>
    <t>А.5</t>
  </si>
  <si>
    <t>А.6</t>
  </si>
  <si>
    <t>А.7</t>
  </si>
  <si>
    <t xml:space="preserve">Сите мерки за заштита при работа мора да бидат преземени на градилиштето во согласност со применливата позитивна законска и подзаконска легислатива. </t>
  </si>
  <si>
    <t>А.8</t>
  </si>
  <si>
    <t>А.9</t>
  </si>
  <si>
    <t>Пред почетокот на работите, Општината ќе ги достави на Изведувачот сите податоци и информации за постојни инсталации со кои располага прибавени од различни инситуции. Сите дополнителни дислокации ќе треба да бидат извршени од страна на Изведувачот. Надзорниот орган е должен да ја констатира и потврди секоја дислокација.</t>
  </si>
  <si>
    <t>А.10</t>
  </si>
  <si>
    <t>А.11</t>
  </si>
  <si>
    <t xml:space="preserve">Пред почетокот на работите за секоја позиција, Изведувачот мора да достави на одобрување до Надзорниот орган комплетни атести за квалитетот на сите материјали кои ќе ги употреби при изведба на таа позиција. Изведувачот ќе мора да изработи и достави на одобрување до Надзорниот орган План за контрола на квалитет на работите, во кој ќе бидат презентирани методологии за изведба и начин на контрола при постигнување на бараниот квалитет на завршните работи, претходно дефиниран од Инвеститорот. Изведувачот врши претходни, контролни и тековни истражувања и испитувања во сопствени лабаратории или специјализирани институции со соодветна опрема за истражување и испитување. Атестите и сите податоци од испитувањата Изведувачот ги става на располагање на Надзорниот орган во бараниот обем и форма. Пред доставување на Завршната ситуација, Изведувачот ќе достави Завршен елаборат за постигнатиот квалитет. </t>
  </si>
  <si>
    <t>А.12</t>
  </si>
  <si>
    <t>Изведувачот има обврска, по завршувањето на работите да изработи Проект на изведена состојба во согласност со применливата позитивна законска легислатива. Проектот на изведена состојба треба да претставува веродостојна проектна снимка на фактичката изведена состојба на градбата, со реални и разработени детални цртежи и пресеци, со детален опис на изведените работи и позитивни резултати од лабараториските испитувања, сѐ во согласност со одобрените дополни кон основниот проект и неговите прифатени измени.  Проектот на изведена состојба треба биде доставен до Надзорниот орган на одобрување. Проектот на изведена состојба треба да се предаде во оригинал, 3 хартиени копии и електронска копија на ЦД.</t>
  </si>
  <si>
    <t>А.13</t>
  </si>
  <si>
    <t xml:space="preserve">Изведувачот има обврска да изврши дополнителнителни геотехнички истражни работи онаму каде што е утврдено дека овие работи не се извршени за време на проектирањето од оправдани причини, или истите се ценат за недоволни, или пак ако во текот на изградбата се јавила потреба за нив, како и дополнителни лабораториски тестирања доколку има потреба. Надзорниот орган треба да ја потврди потребата од дополнителни геотехнички истражувања и лабораториски тестирања. </t>
  </si>
  <si>
    <t>А.14</t>
  </si>
  <si>
    <t>А.15</t>
  </si>
  <si>
    <t>Ред.бр.</t>
  </si>
  <si>
    <t>Опис на работите</t>
  </si>
  <si>
    <t>Ед. мера</t>
  </si>
  <si>
    <t>Количина</t>
  </si>
  <si>
    <t>Ед. цена (ден. без ДДВ)</t>
  </si>
  <si>
    <t>Вк. Цена
(ден. без ДДВ)</t>
  </si>
  <si>
    <t>2. ПРИПРЕМНИ РАБОТИ</t>
  </si>
  <si>
    <t>км</t>
  </si>
  <si>
    <t>м1</t>
  </si>
  <si>
    <t>м2</t>
  </si>
  <si>
    <t>м3</t>
  </si>
  <si>
    <t>парче</t>
  </si>
  <si>
    <t>3. ДОЛЕН СТРОЈ</t>
  </si>
  <si>
    <t>Ископ на хумус со транспорт на материјалот во депонија</t>
  </si>
  <si>
    <t>3.ВКУПНО ЗА ДОЛЕН СТРОЈ:</t>
  </si>
  <si>
    <t>4.ГOРЕН СТРОЈ</t>
  </si>
  <si>
    <t>4.ВКУПНО ЗА ГОРЕН СТРОЈ:</t>
  </si>
  <si>
    <t>5. ОДВОДНУВАЊЕ:</t>
  </si>
  <si>
    <t>5.ВКУПНО ЗА ОДВОДНУВАЊЕ:</t>
  </si>
  <si>
    <t>ВКУПНО за 1. ОПШТИ РАБОТИ:</t>
  </si>
  <si>
    <t>ВКУПНО за 2. ПРИПРЕМНИ РАБОТИ:</t>
  </si>
  <si>
    <t>ВКУПНО за 3. ДОЛЕН СТРОЈ:</t>
  </si>
  <si>
    <t>ВКУПНО за 5. ОДВОДНУВАЊЕ:</t>
  </si>
  <si>
    <t xml:space="preserve"> </t>
  </si>
  <si>
    <t xml:space="preserve">Изработка на подтло </t>
  </si>
  <si>
    <t>10.2</t>
  </si>
  <si>
    <t>Парче</t>
  </si>
  <si>
    <t>Изведувачот има обврска да ги примени сите мерки предвидени со документите за заштита на животната средина  и социјални аспекти. Изведувачот има обврска целиот градежен шут /отпад  да го транспортира на депонијата за градежен шут/отпад кој ќе му го одреди и назначи Општината (крајниот корисник).                                                                                                                                               
Во случај да има потреба од привремено одлагалиште за материјали кои не се еколошки штетни за околината, Изведувачот е должен на сопствен трошок истото да го обезбеди со согласност на општината на чија територија се наоѓа. По завршување на работите локацијата да ја уреди и врати во првобитна состојба и писмено да го извести Надзорниот орган, за што ќе се состави Записник.</t>
  </si>
  <si>
    <t>Изведувачот е должен по завршување на работите, локациите кои привремено ги користи за сопствени потреби, на сопствен трошок целосно да ги исчисти, да ги отстрани сите насипи, бетонски подлоги, работни и помошни простории и сл. По завршување на работите локацијата да ја уреди и врати во првобитна состојба и  писмено да го извести Надзорниот орган, за што ќе се состави Записник.</t>
  </si>
  <si>
    <t>Дислокација на постојни столбови за инсталации</t>
  </si>
  <si>
    <t>Вкупно</t>
  </si>
  <si>
    <t>Вредност</t>
  </si>
  <si>
    <t xml:space="preserve">ВКУПНА ВРЕДНОСТ </t>
  </si>
  <si>
    <t>2.2</t>
  </si>
  <si>
    <t>2.4</t>
  </si>
  <si>
    <t>2.7</t>
  </si>
  <si>
    <t>3.1</t>
  </si>
  <si>
    <t>3.2</t>
  </si>
  <si>
    <t>3.4</t>
  </si>
  <si>
    <t>3.6</t>
  </si>
  <si>
    <t>3.11</t>
  </si>
  <si>
    <t>4.1</t>
  </si>
  <si>
    <t>4.2</t>
  </si>
  <si>
    <t>4.43</t>
  </si>
  <si>
    <t>4.52</t>
  </si>
  <si>
    <t>10.3</t>
  </si>
  <si>
    <t>10.6</t>
  </si>
  <si>
    <t>Изведувачот има обврска на сопствен трошок да изврши набавка, транспорт и поставување на 2 информативни табли изработени согласно применливата позитивна законска и подзаконска легислатива. Димензиите и содржината претставена на таблата треба да биде усогласена и одобрена од страна на Инвеститорот.Таблите треба да бидат изработени од цврст материјал со минимални димензии 150х200см.</t>
  </si>
  <si>
    <t>Изведувачот има обврска да ги подобри или да изработи објекти (легнати рабници, пристапни рампи и сл. зависно од потребата) за чувствителните групи на корисниции (колички за луѓе со посебни потреби, колички за бебиња, и сл.) со цел да им овозможи на истите непречен пристап до коловоз и од коловоз.Ширината на овие објекти ќе биде определена во договор со Надзорниот Орган</t>
  </si>
  <si>
    <t>Изведувачот има обврска да достави доказ (приложи копија) дека набавените материјали се произведени во компании кои поседуваат дозвола за ИСКЗ (интегрирано спречување и контрола на загадувањето), сѐ во согласност со применливата позитивна законска и подзаконска легислатива.</t>
  </si>
  <si>
    <t>Име на Понудувачот:</t>
  </si>
  <si>
    <t>Име на овластениот потписник:</t>
  </si>
  <si>
    <t>Потпис и печат:</t>
  </si>
  <si>
    <t>Обележување и осигурање на трасата</t>
  </si>
  <si>
    <t>Набавка,транспорт и вградување на тампонски слој од дробен камен матријал за коловоз dmin=30 см до потребна збиеност</t>
  </si>
  <si>
    <t>Машински ископ на земја во широк откоп  III и IV категорија  со утовар и транспорт до локација или депонија посочена од страна на Инвеститорот -Општината.</t>
  </si>
  <si>
    <t>Премачкување на слоевите на стар со нов асфалт со РБ200</t>
  </si>
  <si>
    <t>2.64</t>
  </si>
  <si>
    <t xml:space="preserve">Планирање и валирање на постелка </t>
  </si>
  <si>
    <t>Изработка на стабилизирана банкина изработена од материјал ист како Т.С. 4.1</t>
  </si>
  <si>
    <t>Набавка, транспорт и поставување на топло поцинкуван рамен цевен носач на сообраќајни знаци и опрема со надворешен дијаметар најмалку D=60 mm и дебелина најмалку 2 mm</t>
  </si>
  <si>
    <t>3.2
8
10.2</t>
  </si>
  <si>
    <t>Набавка, транспорт, ископ и бетонирање на темели за носачи на сообраќајни знаци со бетон МБ20 и димензии 40X40X50 cm</t>
  </si>
  <si>
    <t>Набавка и транспорт, чистење на коловозна површина, маркирање и изведување на тенкослојни надолжни  рефлектирачки ознаки во бела боја</t>
  </si>
  <si>
    <t>Набавка и транспорт, чистење на коловозна површина, маркирање и изведување на тенкослојни напречни  рефлектирачки ознаки во бела боја</t>
  </si>
  <si>
    <t xml:space="preserve">Изведувачот е одговорен за означување на утврдениот режим на сообраќај на патот. Доколку во текот на изведување на градежните работи се измени утврдениот режим на сообраќај заради идентификувани неусогласености или недостатоци од аспект на безбедност во сообраќајот, изведувачот има обврска да ги имплементира мерките за унапредување на безбедноста на патот и да го означи изменетиот режим на сообраќај односно да постапи согласно Решението за изменување/утврдување на режомот на сообраќај. </t>
  </si>
  <si>
    <t xml:space="preserve">РЕКАПИТУЛАР - Изградба на некатегоризиран локален пат с.Новосељане-с.Косматац-с.Мургаш, Општина Куманово </t>
  </si>
  <si>
    <t>Набавка, транспорт и поставување на сообраќајни знаци со облик на рамностран триаголник со должина на страните L=900 mm, класа на ретрорефлексија II</t>
  </si>
  <si>
    <t>Набавка, транспорт и поставување на сообраќајни знаци со облик на квадрат со димензии L=600 mm, класа на ретрорефлексија II</t>
  </si>
  <si>
    <t>1. ОПШТИ РАБОТИ</t>
  </si>
  <si>
    <t>1.2</t>
  </si>
  <si>
    <t>Изработка на план за контрола на квалитет</t>
  </si>
  <si>
    <t>паушал</t>
  </si>
  <si>
    <t>Дополнителни геотехнички истражувања и лабораториски тестирања</t>
  </si>
  <si>
    <t>1.6</t>
  </si>
  <si>
    <t>Изработка на проект на изведена состојба</t>
  </si>
  <si>
    <t>1.7</t>
  </si>
  <si>
    <t>Изработка на сообраќаен проект за времена измена на режим за сообраќај</t>
  </si>
  <si>
    <t>1.8</t>
  </si>
  <si>
    <t>Oдржување на привремена сообраќајна сигнализација и опрема и дневна оперативна проверка на управувањето на сообраќајот за време на изведување на работи на пат</t>
  </si>
  <si>
    <t xml:space="preserve">Спроведување на мерки за животна средина и социјални аспекти согласно Планот за управување со животна средина и социјални аспекти </t>
  </si>
  <si>
    <t>Изведувачот има обврска на сопствен трошок да изврши набавка, транспорт и поставување на 2 информативни табли изработени согласно применливата позитивна законска и подзаконска легислатива. Димензиите и содржината претставена на таблата треба да биде усогласена и одобрена од страна на Инвеститорот. Таблите треба да бидат изработени од цврст материјал со минимални димензии 150х200см.</t>
  </si>
  <si>
    <t>2.ВКУПНО ЗА ПРИПРЕМНИ РАБОТИ:</t>
  </si>
  <si>
    <t>1.ВКУПНО  ЗА ОПШТИ РАБОТИ:</t>
  </si>
  <si>
    <t>Тех. Спец.</t>
  </si>
  <si>
    <t>ВКУПНО за 6. СООБРАЌАЈНА СИГНАЛИЗАЦИЈА И ОПРЕМА:</t>
  </si>
  <si>
    <t>6. СООБРАЌАЈНА СИГНАЛИЗАЦИЈА И ОПРЕМА</t>
  </si>
  <si>
    <t>6.1 ВЕРТИКАЛНА СИГНАЛИЗАЦИЈА</t>
  </si>
  <si>
    <t>6.2 ХОРИЗОНТАЛНА СИГНАЛИЗАЦИЈА</t>
  </si>
  <si>
    <t>6.3 СООБРАЌАЈНА ОПРЕМА</t>
  </si>
  <si>
    <t xml:space="preserve">Набавка, транспорт и вградување на битуминизиран носив слој БНXС 16  d=7см </t>
  </si>
  <si>
    <t xml:space="preserve">ИЗГРАДБА НА ДЕЛ ОД УЛ.ЈОАКИМ ОСОГОВСКИ, ОПШТИНА КРИВА ПАЛАНКА </t>
  </si>
  <si>
    <t>Изработка на премини за подземни инсталации од МБ 30 на подлога МБ 20 со три ПВЦ Ф1000.</t>
  </si>
  <si>
    <t>Рушење на постоечки асфалт од коловоз d=10см со утовар и транспорт до локација или депонија посочена од страна на Инвеститорот-Општината.</t>
  </si>
  <si>
    <t>Стругање на коловоз кај мост д=0-5 см со утовар и транспорт на материјал до депонија на одредено растојание од 10 км обезбедена од инвеститорот.</t>
  </si>
  <si>
    <t xml:space="preserve">Рачно премачкување на вертикални и хоризонтални споеви меѓу стар и нов асфалт со разреден битумен РБ-200. </t>
  </si>
  <si>
    <t>Рушење на постоечки рабник со утовар и транспорт со утовар и транспорт на материјал до депонија на растојание од 10 км.</t>
  </si>
  <si>
    <t>Прскање со битуменска емулзија 250 гр/м2 меѓу асфалтни слоеви со набавка и транспорт.</t>
  </si>
  <si>
    <t>2.1. ПРИПРЕМНИ РАБОТИ</t>
  </si>
  <si>
    <t>Обележување на трасата (коти на проектирана нивелета, формирање на косина) и одржување за време на изведување на работите</t>
  </si>
  <si>
    <t>2. 2. ЗЕМЈАНИ РАБОТИ</t>
  </si>
  <si>
    <t>Ископ на земја-рачно II и III, категорија (10%)  со утовар  во возило</t>
  </si>
  <si>
    <t>2.5</t>
  </si>
  <si>
    <t>Одвоз на дел од ископана земја до депонија, L=5km</t>
  </si>
  <si>
    <t>Насипување на земјан материјал во слоеви од  д=30см со набивање зад ѕидовите</t>
  </si>
  <si>
    <t>Насипување на тампонски материјал во слоеви од  д=30см со набивањеод страната на улицата и под мршавиот бетон д=10 см</t>
  </si>
  <si>
    <t>2.2. ВКУПНО ЗА ЗЕМЈАНИ РАБОТИ:</t>
  </si>
  <si>
    <t>2.3. БЕТОНСКИ И АРМИРАЧКИ РАБОТИ ЗА АБ ЅИД 1</t>
  </si>
  <si>
    <t>Изработка на бетонска подлога од МБ20 со д=10см</t>
  </si>
  <si>
    <t>Изработка на армирано-бетонски темел од МБ30</t>
  </si>
  <si>
    <t>Изработка на армирано-бетонски ѕид од МБ30</t>
  </si>
  <si>
    <t xml:space="preserve">Набавка, обработка и вградување на арматура РА400-500/2 </t>
  </si>
  <si>
    <t>кг</t>
  </si>
  <si>
    <t>2.3.ВКУПНО ЗА БЕТОНСКИ И АРМИРАЧКИ РАБОТИ ЗА АБ ЅИД 1:</t>
  </si>
  <si>
    <t>2.4. БЕТОНСКИ И АРМИРАЧКИ РАБОТИ ЗА ПАРАПЕТЕН ЅИД</t>
  </si>
  <si>
    <t xml:space="preserve">Набавка, обработка и вградување на арматура Q335 </t>
  </si>
  <si>
    <t>2.5. БЕТОНСКИ И АРМИРАЧКИ РАБОТИ ЗА ПАРАПЕТЕН ЅИД НА КРАК КАЈ ШКОЛО</t>
  </si>
  <si>
    <t>2.5.ВКУПНО ЗА БЕТОНСКИ И АРМИРАЧКИ РАБОТИ ЗА ПАРАПЕТЕН ЅИД НА КРАК КАЈ ШКОЛО:</t>
  </si>
  <si>
    <t>2.6. БЕТОНСКИ И АРМИРАЧКИ РАБОТИ ЗА ПАРАПЕТЕН ЅИД НА КМ 0+099.67 ДО КМ 0+121.37</t>
  </si>
  <si>
    <t>2.6.ВКУПНО ЗА БЕТОНСКИ И АРМИРАЧКИ РАБОТИ ЗА ПАРАПЕТЕН ЅИД 0+099.67-0+121.37:</t>
  </si>
  <si>
    <t>2.7. БЕТОНСКИ И АРМИРАЧКИ РАБОТИ ЗА ПАРАПЕТЕН ЅИД НА КМ 0+140.60 ДО КМ 0+161.20</t>
  </si>
  <si>
    <t>2.7.ВКУПНО ЗА БЕТОНСКИ И АРМИРАЧКИ РАБОТИ ЗА ПАРАПЕТЕН ЅИД 0+140.60 ДО КМ 0+161.20:</t>
  </si>
  <si>
    <t>2.8. ОСТАНАТИ РАБОТИ</t>
  </si>
  <si>
    <t>Набавка и вградување на барбакани Ф60мм</t>
  </si>
  <si>
    <t>Набавка и вградување на стиропор д=3см за дилатација</t>
  </si>
  <si>
    <t>Набавка, транспорт и монтажа на метална ограда согласно желбите на инвеститорот</t>
  </si>
  <si>
    <t>2.8. ВКУПНО ЗА ОСТАНАТИ РАБОТИ:</t>
  </si>
  <si>
    <t>3. НОСЕЧКА ПЛАТФОРМА, ДЕЛНИЦА 1</t>
  </si>
  <si>
    <t>3.1 ПРИПРЕМНИ РАБОТИ</t>
  </si>
  <si>
    <t xml:space="preserve">Обележување и осигурување на трасата </t>
  </si>
  <si>
    <t>3.1. ВКУПНО ЗА ПРИПРЕМНИ РАБОТИ:</t>
  </si>
  <si>
    <t>3.2 ЗЕМЈАНИ РАБОТИ</t>
  </si>
  <si>
    <t xml:space="preserve">Рачен ископ на земја за темелите со рачно порамнување </t>
  </si>
  <si>
    <t>Набавка транспорт и вградување на тампон од дробен камен со дебелина од 30см до потребна збиеност како подлога за темели</t>
  </si>
  <si>
    <t xml:space="preserve">Изработка на долен носив слој од бетуминизиран материјал БНС 22 д=7см. </t>
  </si>
  <si>
    <t>Припрема на подлогата за асфалтирање со катјонска битуменска емулзија 0.4-0.5 кг/м2</t>
  </si>
  <si>
    <t>3.2. ВКУПНО ЗА ЗЕМЈАНИ РАБОТИ:</t>
  </si>
  <si>
    <t>3.3 АРМИРАНО БЕТОНСКИ РАБОТИ</t>
  </si>
  <si>
    <t>Набавка транспорт и поставување на подлога за темелите од посен бетон со дебелина од 7см</t>
  </si>
  <si>
    <t>кгр</t>
  </si>
  <si>
    <t>Набавка транспорт  и вградување на челична ограда од кутиести профили40/40/5 (према даден детал)</t>
  </si>
  <si>
    <r>
      <rPr>
        <sz val="11"/>
        <rFont val="Arial Narrow"/>
        <family val="2"/>
      </rPr>
      <t>м</t>
    </r>
    <r>
      <rPr>
        <sz val="7"/>
        <rFont val="Arial Narrow"/>
        <family val="2"/>
      </rPr>
      <t>1</t>
    </r>
  </si>
  <si>
    <r>
      <rPr>
        <sz val="11"/>
        <rFont val="Arial Narrow"/>
        <family val="2"/>
      </rPr>
      <t>м</t>
    </r>
    <r>
      <rPr>
        <sz val="7"/>
        <rFont val="Arial Narrow"/>
        <family val="2"/>
      </rPr>
      <t>2</t>
    </r>
  </si>
  <si>
    <t>3.3. ВКУПНО ЗА АРМИРАНО БЕТОНСКИ РАБОТИ:</t>
  </si>
  <si>
    <t>4. АТМОСФЕРСКА КАНАЛИЗАЦИЈА-КРАК 1, ДЕЛНИЦА 1</t>
  </si>
  <si>
    <t>4.1. ПРИПРЕМНИ РАБОТИ</t>
  </si>
  <si>
    <t>Геодетско снимање,исколчување, обележување и нивелирање при изведба  на трасата за атмосферска канализација и сливници .</t>
  </si>
  <si>
    <t>m'</t>
  </si>
  <si>
    <t>Сечење на асфалтни површинид  со дебелина  до 10 см .(Количината  е од 1 м исечена должина.За попречно сечење на ровотсе признава  на секои 2 метри)</t>
  </si>
  <si>
    <t>Рушење на асфалтни површини машински, со дебелина   до10 см, со утовар во возило и транспорт до  локална депонија л=5 км одредена од инвеститорот .</t>
  </si>
  <si>
    <t>m2</t>
  </si>
  <si>
    <t>Асфалтирање на оштетени површини со асфалт БНХС 16 со дебелина до д= 7 до 10см</t>
  </si>
  <si>
    <r>
      <t>m</t>
    </r>
    <r>
      <rPr>
        <vertAlign val="superscript"/>
        <sz val="12"/>
        <rFont val="Cambria"/>
        <family val="1"/>
      </rPr>
      <t>2</t>
    </r>
  </si>
  <si>
    <t xml:space="preserve">Демонтажа на бехатон коцки со  одвоз и скадирање  до место назначено од инвеститорот. </t>
  </si>
  <si>
    <t xml:space="preserve">Само транспорт и монтажа и на бехатон коцки </t>
  </si>
  <si>
    <t>Лоцирање на постојни подземни инсталации со внимателен ископ, снимање на фактичка состојба и заштита на пронајдените инсталации.</t>
  </si>
  <si>
    <t>пауш.</t>
  </si>
  <si>
    <t>4.9</t>
  </si>
  <si>
    <t>Изработка на подграда  кај слабо носиви почви подлабоки од 1.25  при слаб и слаб земјан притисок.(предвидено 10%)</t>
  </si>
  <si>
    <t>Набавка, транспорт и поставување на габион со димензии 2х1х0.5 на излезот на цевката во реката.</t>
  </si>
  <si>
    <t>бр</t>
  </si>
  <si>
    <t>4.2. ЗЕМЈАНИ РАБОТИ</t>
  </si>
  <si>
    <t xml:space="preserve">Машински ископ на земја 80% за ров  во тесен обем  во материјал III и IV кат. длабочина од 0 до 2.0м </t>
  </si>
  <si>
    <t>m3</t>
  </si>
  <si>
    <t xml:space="preserve">Рачен ископ на земја 20% за ров  во тесен обем  во материјал III и IV кат. длабочина од 0 до 2.0м </t>
  </si>
  <si>
    <t>Машински ископ на земја 90% за шахти со рачен докоп 10%    во материјал III и IV кат. длабочина до  2.0м   со утовар во возило.</t>
  </si>
  <si>
    <t>Комбиниран ископ на земја за сливници и ров на сливници во материјал III и IV кат. длабочина од 0.9м  до1.2м со утовар во возило.</t>
  </si>
  <si>
    <t xml:space="preserve">Фино планирање и набивање на дното на ровот. </t>
  </si>
  <si>
    <t>Набавка, транспорт и поставување на постелка од песок d=10 cm под,околу и 10цм над цевка  .</t>
  </si>
  <si>
    <t>Машински утовар и транспорт на  ископаниот материјал во депонија до L=10 KM</t>
  </si>
  <si>
    <t>Набавка, транспорт , насипување и набивање во слоеви на ровот, со дробен камен фракција о-50  до потребна збиеност со испитување.</t>
  </si>
  <si>
    <t>4.3.БЕТОНСКИ РАБОТИ</t>
  </si>
  <si>
    <t>Набавка, транспорт и вградување на тело на улични сливници од армирано бетонски цефки ф 400мм со висина 1.40 на бетонски фундамент во се према даден детал.</t>
  </si>
  <si>
    <t>Набавка, транспорт и вградување на лиено железни решетки за сливници според МКС ЕН 124 класа D 400, према даден детал</t>
  </si>
  <si>
    <t>4.3.ВКУПНО ЗА БЕТОНСКИ РАБОТИ:</t>
  </si>
  <si>
    <t>4.4.МОНТАЖНИ РАБОТИ</t>
  </si>
  <si>
    <t>Набавка, транспорт и монтажа на DN OD250 mm полипропиленски канализациони цевки со класа на крутост SN8, според EN ISO 9969,или еквивалентно изработена согласно EN 13476-3-или еквивалентно стандардна со приклучна спојка. Цевките мора да поседуваат сертификат за квалитет од ЕУ институт</t>
  </si>
  <si>
    <t>Набавка, транспорт и монтажа наDN OD 315 mm полипропиленски канализациони цевки со класа на крутост SN8, според EN ISO 9969,или еквивалентно изработена согласно EN 13476-3-или еквивалентно стандардна со приклучна спојка. Цевките мора да поседуваат сертификат за квалитет од ЕУ институт</t>
  </si>
  <si>
    <t>Набавка, транспорт и монтажа наDN ID 300 mm полипропиленски канализациони цевки со класа на крутост SN8, според EN ISO 9969,или еквивалентно изработена согласно EN 13476-3-или еквивалентно стандардна со приклучна спојка. Цевките мора да поседуваат сертификат за квалитет од ЕУ институт</t>
  </si>
  <si>
    <t>Набавка транспорт и вградување на лиено железен фиксен капак со кружен отвор Ф 600мм поставен на претходно изведена А:Б плоча , тежок тип 80кг за носивост од 400 КN(RP 213)или еквивалентно.</t>
  </si>
  <si>
    <t>ком</t>
  </si>
  <si>
    <t>Набавка транспорт и монтажа на армирано бетонски шахти од високовибрирани готови елементи на бетонски фундамент со изработка на двојна арм бетонса горна плоча МБ 30, со комплет изработка на кинета и набавка и монтажа на железни качувалки со средна длабина на шахти од1.60</t>
  </si>
  <si>
    <t>4.4.ВКУПНО ЗА МОНТАЖНИ РАБОТИ:</t>
  </si>
  <si>
    <t>ВКУПНО за 4.1. ПРИПРЕМНИ РАБОТИ:</t>
  </si>
  <si>
    <t>ВКУПНО за 4.2. ЗЕМЈАНИ РАБОТИ:</t>
  </si>
  <si>
    <t>ВКУПНО за 4.3. БЕТОНСКИ РАБОТИ:</t>
  </si>
  <si>
    <t>ВКУПНО за 4.4. МОНТАЖНИ РАБОТИ:</t>
  </si>
  <si>
    <t>5. АТМОСФЕРСКА КАНАЛИЗАЦИЈА-КРАК 3, ДЕЛНИЦА 1</t>
  </si>
  <si>
    <t>Геодетско снимање,исколчување, обележување и нивелирање при изведба  на трасата за атмосферска канализација и сливници 58.27+4.5+3.74=66.51</t>
  </si>
  <si>
    <t>Изработка на подграда  кај слабо носиви почви подлабоки од 1.25  при слаб и слаб земјан притисок.(предвидено 20%)</t>
  </si>
  <si>
    <t>Машински ископ на земја 80% за ров  во тесен обем  во материјал III и IV кат. длабочина од 0 до 2.0м 189.43*0.8=151.54</t>
  </si>
  <si>
    <t>Рачен ископ на земја 20% за ров  во тесен обем  во материјал III и IV кат. длабочина од 0 до 2.0м 189.43*0.2=37.89</t>
  </si>
  <si>
    <t>Набавка, транспорт и монтажа наOD250 mm полипропиленски канализациони цевки со класа на крутост SN8, според EN ISO 9969,или еквивалентно изработена согласно EN 13476-3-или еквивалентно стандардна со приклучна спојка. Цевките мора да поседуваат сертификат за квалитет од ЕУ институт</t>
  </si>
  <si>
    <t>Набавка транспорт и монтажа на армирано бетонски шахти од високовибрирани готови елементи на бетонски фундамент со изработка на двојна арм бетонса горна плоча МБ 30, со комплет изработка на кинета и набавка и монтажа на железни качувалки со средна длабина на шахти од1.5</t>
  </si>
  <si>
    <t>6.1. МОНТАЖНИ РАБОТИ</t>
  </si>
  <si>
    <t xml:space="preserve">Демонтажа и повторна мотажа на постоечки метални  квадратни сливни решетки,со нивелирање до потребна кота, на постоечко  бетонско тело ф400. </t>
  </si>
  <si>
    <t xml:space="preserve">Демонтажа и повторна мотажа на постоечки метални  кружни и квадратни поклопци на постоечки шахти ,со нивелирање до потребна кота. </t>
  </si>
  <si>
    <t xml:space="preserve">Демонтажа и повторна мотажа на постоечки метални  кружни водоводни капи  ,со нивелирање до потребна кота. </t>
  </si>
  <si>
    <t>7.ЕЛЕКТРОТЕХНИКА, ДЕЛНИЦА 1</t>
  </si>
  <si>
    <t>7.1. ГРАДЕЖНО ЗЕМЈАНИ РАБОТИ И ЗАШТИТА НА ПРОВОДНИЦИ</t>
  </si>
  <si>
    <r>
      <t>m</t>
    </r>
    <r>
      <rPr>
        <vertAlign val="superscript"/>
        <sz val="12"/>
        <color theme="1"/>
        <rFont val="Cambria"/>
        <family val="1"/>
      </rPr>
      <t>3</t>
    </r>
  </si>
  <si>
    <t xml:space="preserve">Изработка на бетонски фундамент со марка бетон МБ20 за поставување канделабри, со вградени анкер шрафови, пластични свитливи црева Ø70 мм., за влез-излез на кабелот, лента за заземјување FeZn30x4 mm. со вкрсно парче Фундаментот се изработува со димензии (100x100x100 цм.) за висина на столбот од 8,0 м. како што е прикажано во деталите. Се плаќа од парче </t>
  </si>
  <si>
    <t>Поставување на заштитни коруби (ПВЦ штитници) и ПВЦ трака за предупредување над каблите во ровот</t>
  </si>
  <si>
    <t>м</t>
  </si>
  <si>
    <t>Демонтирање, отстранување на постоечките 10 столбови, темели и кабел во делот на трасата на сообраќајницата која е предмет на реконструкција. Постоечките столбови се со просечна височина од 6 м.</t>
  </si>
  <si>
    <t>Исколчување и обележување на траса, столбни места, приклучен ормар, порамнување на терен како подготовка за земјано градежни работи</t>
  </si>
  <si>
    <t>Дислокација на постоечки среднонапонски 10kV кабел</t>
  </si>
  <si>
    <t>Дислокација на постоечки разводен ормар</t>
  </si>
  <si>
    <t>7.2. РАЗВОДНИ ТАБЛИ, ПРОВОДНИЦИ И НАПОЈНИ КАБЛИ</t>
  </si>
  <si>
    <t>Да се набави, испорача и постави на места на  премин на кабелот под сообраќајница, тврда пластична цевка со мин Ø100 мм. во веќе ископан ров. Низ цевката да се постави напојниот кабел за да се заштити од механички оштетувања. Низ една цевка да се постави  само еден кабел. Комплетно набавено, поставено и способно за работа</t>
  </si>
  <si>
    <t>Трошоци за електро енергетски приклучок со услови за мерење на потрошената електрична енергија</t>
  </si>
  <si>
    <t>7.3. СВЕТИЛКИ И МЕТАЛНИ СТОЛБОВИ</t>
  </si>
  <si>
    <t>Набавка, испорака и монтажа на столб со висина од h=8,0 m., опремен со приклучна кутија со степен на заштита IP54, со адекватен број автоматски осигурувачи B10, 1p, клеми за „влез-излез“ на кабел  35 мм2 ожичен од осигурувач до светилка со проводник NAYY-2x2,5 mm2 (l=10 m.). Столбот да биде изработен од топловалани челични цевки во заварена изведба,  трисегментни, соодветно заштитени од корозија  поцинкувани, комплет со адаптер за монтажа на соодветна лира. Анкерните завртки да се залијат со врел битумен. За се комплет заедно со монтажа се плаќа од парче</t>
  </si>
  <si>
    <t>Набавка, испорака и монтажа на челична конзола, топло поцинкувана еднокрака лира за носење на светилката, соодветно заштитена од корозија, поцинкувана, според, димензии прикажани на цртеж бр.6</t>
  </si>
  <si>
    <t>Мерење на отпорот на распростирање на заштитниот заземјувач на јавното осветлување, металните столбови и ормарите и издавање на атест од овластена фирма, која располага со сертификат за калибрација на мерниот инструмент кој го користи. Се плаќа паушално</t>
  </si>
  <si>
    <t>Мерење на средна, минимална и максимална осветленост на трасата, мерење на погонската сјајност со соодветен инструмент за таа намена и издавање на атест од овластена фирма, која  располага со сертификат за калибрација на мерниот инструмент кој го користи. Се плаќа паушално</t>
  </si>
  <si>
    <t xml:space="preserve">Изработка на фотометриска пресметка за конкретниот распоред на столбови согласно Основниот проект и со светилките кои Инвеститорот планира да ги вгради </t>
  </si>
  <si>
    <t>7.3.ВКУПНО ЗА СВЕТИЛКИ И МЕТАЛНИ СТОЛБОВИ:</t>
  </si>
  <si>
    <t>ВКУПНО за 7.1. ГРАДЕЖНО ЗЕМЈАНИ РАБОТИ И ЗАШТИТА НА ПРОВОДНИЦИ:</t>
  </si>
  <si>
    <t>ВКУПНО за 7.2. РАЗВОДНИ ТАБЛИ, ПРОВОДНИЦИ И НАПОЈНИ КАБЛИ:</t>
  </si>
  <si>
    <t>ВКУПНО за 7.3. СВЕТИЛКИ И МЕТАЛНИ СТОЛБОВИ:</t>
  </si>
  <si>
    <t>ВКУПНО ЗА 7. ЕЛЕКТРОТЕХНИКА:</t>
  </si>
  <si>
    <t>8.1 ВЕРТИКАЛНА СИГНАЛИЗАЦИЈА</t>
  </si>
  <si>
    <t>Набавка, транспорт и монтажа на сообраќајни знаци со облик на круг со дијаметар D=600 mm или осмоаголник со димензии L=600 mm, класа на ретрорефлексија II</t>
  </si>
  <si>
    <t>Набавка, транспорт и поставување на сообраќајни знаци со облик на правоаголник со димензии L=600 mm H=900 mm, класа на ретрорефлексија II</t>
  </si>
  <si>
    <t>Набавка, транспорт и поставување на сообраќајни знаци (дополнителна табла) со облик на правоаголник со димензии L=600 mm H=250 mm, класа на ретрорефлексија II</t>
  </si>
  <si>
    <t>8.2 ХОРИЗОНТАЛНА СИГНАЛИЗАЦИЈА</t>
  </si>
  <si>
    <t>Набавка, транспорт, чистење на коловозна површина, маркирање и изведување на тенкослојни рефлектирачки останати ознаки и натписи во бела боја</t>
  </si>
  <si>
    <t>Набавка и транспорт, чистење на коловозна површина, маркирање и изведување на тенкослојни надолжни  рефлектирачки ознаки во бела боја за паркинг места</t>
  </si>
  <si>
    <t>Набавка, транспорт, чистење на коловозна површина, маркирање и изведување на тенкослојни рефлектирачки останати ознаки и натписи во жолта боја</t>
  </si>
  <si>
    <t>8.3 СООБРАЌАЈНА ОПРЕМА</t>
  </si>
  <si>
    <t>Набавка, транспорт и поставување на пешачка ограда со висина на поставена на тротоар H=1000mm</t>
  </si>
  <si>
    <t>Набавка, транспорт и поставување на пешачка ограда со висина на поставена на мост/пропуст H=1100mm</t>
  </si>
  <si>
    <t>Набавка, транспорт и поставување на направи за смирување на сообраќајот - Гумена вештачка издаденост делумно плато со димензии L=3000 mm W=1700 mm и H=70 mm</t>
  </si>
  <si>
    <t>Набавка, транспорт и поставување на сообраќајни огледала со облик на круг со дијаметар D=600 mm со надворешен раб со рефлектирачки наизменични полиња во црвена и бела боја</t>
  </si>
  <si>
    <t>Набавка, транспорт и поставување на гумени столпчиња во портокалова боја со рефлектирачки полиња во бела боја со висина H=750 mm</t>
  </si>
  <si>
    <t>9.3. ДОЛЕН СТРОЈ</t>
  </si>
  <si>
    <t>9.4.ГOРЕН СТРОЈ</t>
  </si>
  <si>
    <t>Набавка транспорт и вградување на абечки асфалтбетонски АБ 16А согласно МКС или аналогно АС 16 surf согласно EN 13108-1 дебелина од 6 см, физичко-механичките и реолошките карактеристики се дадени во прилог на овој проект во делот на технички услови.</t>
  </si>
  <si>
    <t>9.5. ОДВОДНУВАЊЕ:</t>
  </si>
  <si>
    <t>Тесен ископ со изведба и оформување за дренажа согласно детал и технички услови.</t>
  </si>
  <si>
    <t>Набавка транспорт и вградување на геотекстил 200гр/м2 за потребите при изработка на дренажа.</t>
  </si>
  <si>
    <t>Набавка транспорт и вградување на тампонски материјал за дренажа до потребна сбиеност 95 Мp согласно технички услови.</t>
  </si>
  <si>
    <t>ВКУПНО за 9.2. ПРИПРЕМНИ РАБОТИ:</t>
  </si>
  <si>
    <t>ВКУПНО за 9.3. ДОЛЕН СТРОЈ:</t>
  </si>
  <si>
    <t>ВКУПНО за 9.5. ОДВОДНУВАЊЕ:</t>
  </si>
  <si>
    <t>10.АТМОСФЕРСКА КАНАЛИЗАЦИЈА-КРАК 2-ДЕЛНИЦА 2</t>
  </si>
  <si>
    <t>ВКУПНО за 10.1. ПРИПРЕМНИ РАБОТИ:</t>
  </si>
  <si>
    <t>11.ДИСЛОКАЦИЈА И НИВЕЛИРАЊЕ НА ПОСТОЕЧКИ СЛИВНИЦИ И ШАХТИ, ДЕЛНИЦА 2</t>
  </si>
  <si>
    <t>11.1. МОНТАЖНИ РАБОТИ</t>
  </si>
  <si>
    <t>12.1. ПРИПРЕМНИ РАБОТИ</t>
  </si>
  <si>
    <t>Обележување на трасата (коти на проектирана нивелета, формирање на косина) и одржување за време на изведување на работите.</t>
  </si>
  <si>
    <t>12.2. ЗЕМЈАНИ РАБОТИ</t>
  </si>
  <si>
    <t>Ископ на земја-машинскиво широк откоп , II иIII  категорија (90%)  со утовар  во возило.</t>
  </si>
  <si>
    <t>Ископ на земја-рачно II иIII , категорија (10%)  со утовар  во возило.</t>
  </si>
  <si>
    <t>Одвоз на  ископана земја до депонија, L=5km</t>
  </si>
  <si>
    <t>12.3.ОСТАНАТИ РАБОТИ</t>
  </si>
  <si>
    <t>12.3.ВКУПНО ЗА ОСТАНАТИ РАБОТИ:</t>
  </si>
  <si>
    <t>ВКУПНО за 12.1. ПРИПРЕМНИ РАБОТИ:</t>
  </si>
  <si>
    <t>ВКУПНО за 12.2. ЗЕМЈАНИ РАБОТИ:</t>
  </si>
  <si>
    <t>ВКУПНО за 12.3. ОСТАНАТИ РАБОТИ:</t>
  </si>
  <si>
    <t>ВКУПНО ЗА 12. АТМОСФЕРСКА КАНАЛИЗАЦИЈА-ДРЕНАЖА, ДЕЛНИЦА 2:</t>
  </si>
  <si>
    <t xml:space="preserve">РЕКАПИТУЛАР - ИЗГРАДБА НА ДЕЛ ОД УЛ.ЈОАКИМ ОСОГОВСКИ, ОПШТИНА КРИВА ПАЛАНКА </t>
  </si>
  <si>
    <t>ВКУПНО ЗА ОПШТИНА КРИВА ПАЛАНКА (ден. без ДДВ):</t>
  </si>
  <si>
    <t>3.3</t>
  </si>
  <si>
    <t>3.7</t>
  </si>
  <si>
    <t>РЕКАПИТУЛАР - Реконструкција на ул. 300 Ајдучка Чешма Куманово</t>
  </si>
  <si>
    <t>БАРАЊЕ ЗА ПОНУДИ - Тендер 6 - Дел 1 - Анекс 1 
Реф. Бр.: LRCP-9034-MK-RFB-A.2.1.6 - Тендер 6 - Дел 1
Градежни работи за подобрување на инфраструктурата на локалните патишта на избрани општини согласно изработени Основни проекти за градежни работи</t>
  </si>
  <si>
    <t>СЕ ВКУПНО</t>
  </si>
  <si>
    <t>СЕ ВКУПНО -  РЕКОНСТРУКЦИЈА НА УЛ. 300 АЈДУЧКА ЧЕШМА, КУМАНОВО</t>
  </si>
  <si>
    <t>РЕКОНСТРУКЦИЈА НА УЛИЦА 300 АЈДУЧКА ЧЕШМА, ОПШТИНА КУМАНОВО</t>
  </si>
  <si>
    <t xml:space="preserve">Изведувачот е одговорен за управување на сообраќајот за време на изведување на работи на пат вклучително и по завршување на работното време, како и во периодот од завршување на градежните работи до целосно означување на утврдениот режим на сообраќај на патот. Изведувачот треба да ја обезбеди, постави и одржува целокупната привремена сообраќајна сигнализација и опрема неопходна за безбедно одвивање на сообраќајот и да го означи привремениот режим на сообраќај согласно одобрениот сообраќаен проект за времена измена на режимот на сообраќај, притоа почитувајќи ги и применувајќи ги во целост условите наведени во одобренијата и согласностите издадени од соодветните институции. </t>
  </si>
  <si>
    <t>5. СООБРАЌАЈНА СИГНАЛИЗАЦИЈА И ОПРЕМА</t>
  </si>
  <si>
    <t>5.1 ВЕРТИКАЛНА СИГНАЛИЗАЦИЈА</t>
  </si>
  <si>
    <t>5.2 ХОРИЗОНТАЛНА СИГНАЛИЗАЦИЈА</t>
  </si>
  <si>
    <t>5. ВКУПНО ЗА СООБРАЌАЈНА СИГНАЛИЗАЦИЈА И ОПРЕМА:</t>
  </si>
  <si>
    <t>ВКУПНО за 5. СООБРАЌАЈНА СИГНАЛИЗАЦИЈА И ОПРЕМА:</t>
  </si>
  <si>
    <t>ВКУПНО ЗА ОПШТИНА КУМАНОВО</t>
  </si>
  <si>
    <t>СЕ ВКУПНО -  ИЗГРАДБА НА НЕКАТЕГОРИЗИРАН ЛОКАЛЕН ПАТ СЕЛО НОВОСЕЉАНЕ-СЕЛО КОСМАТАЦ-СЕЛО МУРГАШ, ОПШТИНА КУМАНОВО</t>
  </si>
  <si>
    <t>Предмер Пресметка Бр 3 - ИЗГРАДБА НА ДЕЛ ОД УЛ.ЈОАКИМ ОСОГОВСКИ, ОПШТИНА КРИВА ПАЛАНКА</t>
  </si>
  <si>
    <t>СЕ ВКУПНО ТЕНДЕР 6 ДЕЛ 1 (ден. без ДДВ):</t>
  </si>
  <si>
    <t>Предмер Пресметка Бр 2 - РЕКОНСТРУКЦИЈА НА УЛ. 300 АЈДУЧКА ЧЕШМА, КУМАНОВО</t>
  </si>
  <si>
    <t>Предмер Пресметка Бр 1 - ИЗГРАДБА НА НЕКАТЕГОРИЗИРАН ЛОКАЛЕН ПАТ СЕЛО НОВОСЕЉАНЕ-СЕЛО КОСМАТАЦ-СЕЛО МУРГАШ, ОПШТИНА КУМАНОВО</t>
  </si>
  <si>
    <t>1.3.1           
 1.3.4</t>
  </si>
  <si>
    <t>Расчистување на трасата од грмушки, дрвја и корења</t>
  </si>
  <si>
    <t xml:space="preserve">Дислокација постоечка жичана ограда </t>
  </si>
  <si>
    <t>Сечење на асфалтна конструкција за спој со постоечки асфалт нормално и паралелно на осовината при вклопување со постоечки асфалт</t>
  </si>
  <si>
    <t>Машински ископ на земја во широк откоп  III и IV категорија  со утовар и транспорт до локација или депонија посочена од страна на Инвеститорот - Општината.</t>
  </si>
  <si>
    <t>од траса со транспорт во депонија до 10 км</t>
  </si>
  <si>
    <t xml:space="preserve">Изработка на насип од земјан материјал </t>
  </si>
  <si>
    <t xml:space="preserve">Планирање на косини </t>
  </si>
  <si>
    <t xml:space="preserve">Чистење на постоечки пропусти </t>
  </si>
  <si>
    <t xml:space="preserve">Уредување на постелка - планум на долен строј </t>
  </si>
  <si>
    <t>Ископ на канали во материјал III и IV категорија</t>
  </si>
  <si>
    <t xml:space="preserve">Изработка на бетонски цеваст пропуст, комплет со армирано бетонски глави и/или казанче </t>
  </si>
  <si>
    <t>Набавка, транспорт и вградување на бетонски рабници 18/24, МB40 на темел од МB20 со фугирање.</t>
  </si>
  <si>
    <t xml:space="preserve">Набавка транспорт и вградување на бетонска каналета 50х50см МБ40 поставена на бетон МB20 со d=10см </t>
  </si>
  <si>
    <t>Ø1500</t>
  </si>
  <si>
    <t xml:space="preserve">од траса со попречно буткање, складирање до 60м </t>
  </si>
  <si>
    <t>Ø400</t>
  </si>
  <si>
    <t>Ø500</t>
  </si>
  <si>
    <t>Ø600</t>
  </si>
  <si>
    <t>Набавка, транспорт и вградување на тампонски слој од дробен камен материјал dmin=30 см до потребна збиеност</t>
  </si>
  <si>
    <t>Рушење на постоечки асфалт од коловоз со утовар и транспорт до локација или депонија посочена од страна на Инвеститорот-Општината.</t>
  </si>
  <si>
    <t xml:space="preserve">Изведувачот е одговорен за означување на утврдениот режим на сообраќај на патот. Доколку во текот на изведување на градежните работи се измени утврдениот режим на сообраќај заради идентификувани неусогласености или недостатоци од аспект на безбедност во сообраќајот, изведувачот има обврска да ги имплементира мерките за унапредување на безбедноста на патот и да го означи изменетиот режим на сообраќај односно да постапи согласно Решението за изменување/утврдување на режимот на сообраќај. </t>
  </si>
  <si>
    <t>ИЗГРАДБА НА НЕКАТЕГОРИЗИРАН ЛОКАЛЕН ПАТ СЕЛО НОВОСЕЉАНЕ-СЕЛО КОСМАТАЦ-СЕЛО МУРГАШ, ОПШТИНА КУМАНОВО</t>
  </si>
  <si>
    <t>Машински ископ (80%) на земја во широк откоп III и IV категорија со утовар и транспорт до локација или депонија посочена од страна на Инвеститорот - Општината.</t>
  </si>
  <si>
    <t>Рачен ископ на земја (20%), III категорија во широк откоп со утовар и транспорт до локација или депонија посочена од страна на Инвеститорот - Општината.</t>
  </si>
  <si>
    <t xml:space="preserve">Изработка на подтло за коловоз и тротоари  </t>
  </si>
  <si>
    <t xml:space="preserve">Дренирање и одводнување (набавка на материјал, транспорт и изведба на дренажен канал од полуперфорирани цевки Ф100 со филтерски материјал (4-8мм) 20%, (8-16мм) 20% и (16-32мм) 60% на подлога од бетон и песочен слој д=10см за одводнување на тампонскиот слој </t>
  </si>
  <si>
    <t>Набавка, транспорт и вградување на тампонски слој од дробен камен материјал за тротоари dmin=20 см до потребна збиеност</t>
  </si>
  <si>
    <t>Набавка, транспорт и вградување на тампонски слој од дробен камен материјал за коловоз dmin=30 см до потребна збиеност</t>
  </si>
  <si>
    <t>Набавка, транспорт и вградување на мали бетонски рабници 8/15, МB40 на темел од МB20 со фугирање</t>
  </si>
  <si>
    <t xml:space="preserve">Набавка, транспорт и вградување на битуминизиран носив слој БНXС 16 d=7см </t>
  </si>
  <si>
    <t>Набавка, транспорт и вградување на бетонски павер елементи за тротоари и подигнати крстосници д=6см, поставени на ситен песок од 3-5см.</t>
  </si>
  <si>
    <t>/</t>
  </si>
  <si>
    <t>Ископ на отвори во земја III и IV категорија, за изработка на фундаменти за столбови (со височина од h=8,0 m.). За се комплет со  однесување на вишокот на земја до 5 км. Се плаќа од м3 (1,0 x 1,0 x 1,0 = 1,0 m3 x 13)</t>
  </si>
  <si>
    <t xml:space="preserve">Расчистување на теренот, порамнување и припрема за оперативна работа </t>
  </si>
  <si>
    <t xml:space="preserve">Изработка на горен абечки слој од асфалт бетон АБ 11 д=5см   </t>
  </si>
  <si>
    <t>9.1. ПРИПРЕМНИ РАБОТИ</t>
  </si>
  <si>
    <t xml:space="preserve">9.1. ВКУПНО ЗА ПРИПРЕМНИ РАБОТИ: </t>
  </si>
  <si>
    <t>Попречно сечење на постоечки асфалт d=10 см</t>
  </si>
  <si>
    <t xml:space="preserve">1. ВКУПНО  ЗА ОПШТИ РАБОТИ: </t>
  </si>
  <si>
    <t>1.1. ПРИПРЕМНИ РАБОТИ</t>
  </si>
  <si>
    <r>
      <t xml:space="preserve">Рушење на постоечки бехатон </t>
    </r>
    <r>
      <rPr>
        <sz val="12"/>
        <color rgb="FF00B050"/>
        <rFont val="StobiSerif Regular"/>
        <family val="3"/>
      </rPr>
      <t>плочи</t>
    </r>
    <r>
      <rPr>
        <sz val="12"/>
        <rFont val="StobiSerif Regular"/>
        <family val="3"/>
        <charset val="1"/>
      </rPr>
      <t>, складирање во депонија обезбедена од инвеститорот.</t>
    </r>
  </si>
  <si>
    <t>Рушење на постоечки ѕидови ( цокле до 1м висина ) со ограда</t>
  </si>
  <si>
    <t>Набавка транспорт и вградување на врзано битуменизиран слој БНС 22а или аналогно АС 22bin согласно EN 13108-1 д=10 cm, физичко механичките и реолошките карактеристики се дадени во прилог на овој проект во делот на технички услови.</t>
  </si>
  <si>
    <t>1. ГРАДЕЖНО, ДЕЛНИЦА 1 (ОД СОЛАРСКИ МОСТ ДО ДОЛ НУМУЛИЈА)</t>
  </si>
  <si>
    <t>0. ОПШТИ РАБОТИ</t>
  </si>
  <si>
    <t xml:space="preserve">1.1.ВКУПНО ЗА ПРИПРЕМНИ РАБОТИ: </t>
  </si>
  <si>
    <t>1.2. ДОЛЕН СТРОЈ</t>
  </si>
  <si>
    <t>1.2. ВКУПНО ЗАДОЛЕН СТРОЈ:</t>
  </si>
  <si>
    <t>1.3.ГOРЕН СТРОЈ</t>
  </si>
  <si>
    <t>1.3. ВКУПНО ЗА ГОРЕН СТРОЈ:</t>
  </si>
  <si>
    <t>1.4. ОДВОДНУВАЊЕ:</t>
  </si>
  <si>
    <t>ВКУПНО за 1.1. ПРИПРЕМНИ РАБОТИ:</t>
  </si>
  <si>
    <t>ВКУПНО за 1.2. ДОЛЕН СТРОЈ:</t>
  </si>
  <si>
    <t>ВКУПНО за 1.3. ГОРЕН СТРОЈ</t>
  </si>
  <si>
    <t>ВКУПНО за 1.4. ОДВОДНУВАЊЕ:</t>
  </si>
  <si>
    <t>1.4. ВКУПНО ЗА ОДВОДНУВАЊЕ:</t>
  </si>
  <si>
    <t>ВКУПНО за 1. ГРАДЕЖНО, ДЕЛНИЦА 1 (ОД СОЛАРСКИ МОСТ ДО ДОЛ НУМУЛИЈА):</t>
  </si>
  <si>
    <t>2.1. ВКУПНО ЗА ПРИПРЕМНИ РАБОТИ:</t>
  </si>
  <si>
    <t>Ископ на земја-машински во широк откоп, II и III категорија (90%,со утовар  во возило)</t>
  </si>
  <si>
    <t>9.3. ВКУПНО ЗА ДОЛЕН СТРОЈ:</t>
  </si>
  <si>
    <t>10.1. ПРИПРЕМНИ РАБОТИ</t>
  </si>
  <si>
    <t>10.2. ЗЕМЈАНИ РАБОТИ</t>
  </si>
  <si>
    <t>10.3.БЕТОНСКИ РАБОТИ</t>
  </si>
  <si>
    <t>10.3ВКУПНО ЗА БЕТОНСКИ РАБОТИ:</t>
  </si>
  <si>
    <t>10.4.МОНТАЖНИ РАБОТИ</t>
  </si>
  <si>
    <t>ВКУПНО ЗА 10.АТМОСФЕРСКА КАНАЛИЗАЦИЈА - КРАК 2, ДЕЛНИЦА 2:</t>
  </si>
  <si>
    <t>ВКУПНО за 10.2. ЗЕМЈАНИ РАБОТИ:</t>
  </si>
  <si>
    <t>ВКУПНО за 10.3. БЕТОНСКИ РАБОТИ:</t>
  </si>
  <si>
    <t>ВКУПНО за 10.4. МОНТАЖНИ РАБОТИ:</t>
  </si>
  <si>
    <t>10.4. ВКУПНО ЗА МОНТАЖНИ РАБОТИ:</t>
  </si>
  <si>
    <t>9.5. ВКУПНО ЗА ОДВОДНУВАЊЕ:</t>
  </si>
  <si>
    <t>ВКУПНО за 9.4. ГОРЕН СТРОЈ:</t>
  </si>
  <si>
    <t>9.4. ВКУПНО ЗА ГОРЕН СТРОЈ:</t>
  </si>
  <si>
    <t xml:space="preserve">Набавка, транспорт и вградување на бетонски рабници 18/24, согласно МКС ЕН 1340 или еквивалентно на бетонска подлога МБ 25 за тротоари.   </t>
  </si>
  <si>
    <t>Набавка, транспорт и вградување на врзано битуменизиран слој БНС 22а согласно МКС или аналогно АС 22bin согласно EN 13108-1 дебелина od 10 cm, физичко механичките и реолошките карактеристики се дадени во прилог на овој проект во делот на технички услови.</t>
  </si>
  <si>
    <t>ВКУПНО ЗА 4. АТМОСФЕРСКА КАНАЛИЗАЦИЈА-КРАК 1, ДЕЛНИЦА 1:</t>
  </si>
  <si>
    <t>ВКУПНО ЗА 3. НОСЕЧКА ПЛАТФОРМА, ДЕЛНИЦА 1:</t>
  </si>
  <si>
    <t>4.2.ВКУПНО ЗА ЗЕМЈЕНИ РАБОТИ:</t>
  </si>
  <si>
    <t>4.1.ВКУПНО  ЗА ПРИПРЕМНИ РАБОТИ:</t>
  </si>
  <si>
    <t>Набавка транспорт и вградување на МБ 30 за темели, столбови, греди и плоча</t>
  </si>
  <si>
    <t>Набавка транспорт ,виткање и вградување на арматури  за темели, столбови, греди и плоча (према даден детал)</t>
  </si>
  <si>
    <t>6. ДИСЛОКАЦИЈА И НИВЕЛИРАЊЕ НА ПОСТОЕЧКИ СЛИВНИЦИ И ШАХТИ, ДЕЛНИЦА 1</t>
  </si>
  <si>
    <t>2.63</t>
  </si>
  <si>
    <t>2</t>
  </si>
  <si>
    <t>3</t>
  </si>
  <si>
    <t>4</t>
  </si>
  <si>
    <t>4.3</t>
  </si>
  <si>
    <t>4.62</t>
  </si>
  <si>
    <t>4.4</t>
  </si>
  <si>
    <t>3.10.9.5</t>
  </si>
  <si>
    <t>1</t>
  </si>
  <si>
    <t>12.АТМОСФЕРСКА КАНАЛИЗАЦИЈА-ДРЕНАЖА,  ДЕЛНИЦА 2</t>
  </si>
  <si>
    <t>2. АБ ЅИДОВИ, ДЕЛНИЦА 1 (ОД СОЛАРСКИ МОСТ ДО ДОЛ НУМУЛИЈА):</t>
  </si>
  <si>
    <t>ВКУПНО ЗА 2. АБ ЅИДОВИ, ДЕЛНИЦА 1 (ОД СОЛАРСКИ МОСТ ДО ДОЛ НУМУЛИЈА):</t>
  </si>
  <si>
    <t>Дислокација на постоечко средство за смирување на сообраќај</t>
  </si>
  <si>
    <t>Дислокација на постоечки дрвени куќарки</t>
  </si>
  <si>
    <t>Набавка, транспорт и вградување на мали бетонски рабници 8/15, МB40 на темел од МB20 со фугирање.</t>
  </si>
  <si>
    <t xml:space="preserve">2.8 ВКУПНО ЗА ОСТАНАТИ РАБОТИ: </t>
  </si>
  <si>
    <t>Сечење на асфалтни површинид  со дебелина  до 10 см. (Количината  е од 1 м исечена должина.За попречно сечење на ровотсе признава  на секои 2 метри)</t>
  </si>
  <si>
    <t>Сечење на асфалтни површинид  со дебелина  до 10 см. (Количината  е од 1 м исечена должина.За попречно сечење на ровотсе признава на секои 2 метри)</t>
  </si>
  <si>
    <t>Рушење на бетонси површини и ѕидови и пробивање на отвори, машински, со одвоз на шутот до депонија л до 10 км.</t>
  </si>
  <si>
    <t>5.1. ПРИПРЕМНИ РАБОТИ</t>
  </si>
  <si>
    <t>5.1.ВКУПНО  ЗА ПРИПРЕМНИ РАБОТИ</t>
  </si>
  <si>
    <t>5.2. ЗЕМЈАНИ РАБОТИ</t>
  </si>
  <si>
    <t>5.2.ВКУПНО ЗА ЗЕМЈЕНИ РАБОТИ:</t>
  </si>
  <si>
    <t>5.3.БЕТОНСКИ РАБОТИ</t>
  </si>
  <si>
    <t>5.3.ВКУПНО ЗА БЕТОНСКИ РАБОТИ:</t>
  </si>
  <si>
    <t>5.4.МОНТАЖНИ РАБОТИ</t>
  </si>
  <si>
    <t>5.4.ВКУПНО ЗА МОНТАЖНИ РАБОТИ:</t>
  </si>
  <si>
    <t>ВКУПНО за 5.1. ПРИПРЕМНИ РАБОТИ:</t>
  </si>
  <si>
    <t>ВКУПНО за 5.2. ЗЕМЈАНИ РАБОТИ:</t>
  </si>
  <si>
    <t>ВКУПНО за 5.3. БЕТОНСКИ РАБОТИ:</t>
  </si>
  <si>
    <t>ВКУПНО за 5.4. МОНТАЖНИ РАБОТИ:</t>
  </si>
  <si>
    <t>Ископ на земјен ров, во земја од III и IV категорија со затрупување и набивање во слоеви од по 20 цм. до мин. 92% збиеност на земјата за полагање доводни кабли за улично осветлување. За се комплет се однесува на вишокот на земја до 5 км. и доведување на теренот во првобитна состојба (0,4x1,0 = 0,4 m2 x 400 m.)</t>
  </si>
  <si>
    <t>Посипување на слој ситен кварцен песок, во дебелина од 10 цм. под и над положените кабли (0,4x0,2 = 0,08 m2 x 750 m)</t>
  </si>
  <si>
    <t xml:space="preserve">Набавка, испорака, полагање и поврзување на челично поцинкувана лента FeZn 30x4 mm паралелно со енергетскиот кабел за напојување на уличните светилки, за заземјување на металните столбови. </t>
  </si>
  <si>
    <t xml:space="preserve">Набавка, испорака и поврзување вкрсно парче, залиено со врел битумен. </t>
  </si>
  <si>
    <t>7.2. ВКУПНО ЗА РАЗВОДНИ ТАБЛИ, ПРОВОДНИЦИ И НАПОЈНИ КАБЛИ:</t>
  </si>
  <si>
    <t xml:space="preserve">Испитување на инсталацијата, пуштање во работа и издавање на атест од овластена фирма. </t>
  </si>
  <si>
    <t>Набавка, испорака и монтажа на светлосна арматура, светилка за улично осветлување во изведба IP66 водонепропусна за надворешна  монтажа и употреба, според мерилата IK08, поставена на столб на лира тип: LED светилка со моќност од 77W ±5%, 11337 lm, 4000 K ефикасност 147,2 lm/W, индекс на репродукција на бои Ra&gt;0,8, работни часови најмалку 100000 комплет со сите помошни делови, во се според приложената фотометриска пресметка. Светилката да е можен нагиб за подесување. Куќиштето на светилката да биде изработено  од алуминиум лиен под висок притисок. Светилката да има лиен и втиснат жиг и лого од производителот. Протекторот на светилката да е изработен од термички појачано стакло со дебелина 4 мм. Предспоен уред да е со функција за димирање со DALI протокол и да има пренапонска заштита од 4kV/6kV. Светилката да има сервисен код (QR код). Тип на приклучок на контролерот Zhaga или еквивалентен</t>
  </si>
  <si>
    <t>Набавка, транспорт и поставување на направи за смирување на сообраќајот - Асфалтно полно плато (издигнат пешачки премин) со димензии W=6000 mm и H=120 mm</t>
  </si>
  <si>
    <t>Демонтажа  и транспорт до депо (локација одредена од општина) на постојна вертикална сигнализација (сообраќаен знак, носач и темел)</t>
  </si>
  <si>
    <t>Демонтажа и транспорт до депо (локација одредена од општина на постојна на пешачка ограда со висина на поставена на мост/пропуст H=1100mm</t>
  </si>
  <si>
    <t>8.4 ДЕМОНТАЖА НА ПОСТОЈНА ВЕРТИКАЛНА СИГНАЛИЗАЦИЈА И ОПРЕМА</t>
  </si>
  <si>
    <t xml:space="preserve">8. ВКУПНО ЗА СООБРАЌАЈНА СИГНАЛИЗАЦИЈА И ОПРЕМА: </t>
  </si>
  <si>
    <t>8. СООБРАЌАЈНА СИГНАЛИЗАЦИЈА И ОПРЕМА (фаза 2 и 3)</t>
  </si>
  <si>
    <t>9. ГРАДЕЖНО, ДЕЛНИЦА 2 (ОД ДОЛ НУМУЛИЈА ДО ДОЛ ЕДИНСТВО)</t>
  </si>
  <si>
    <t>Набавка, транспорт и поставување на сообраќајни знаци со облик на рамностран триаголник со должина на страните L=600 mm, класа на ретрорефлексија II</t>
  </si>
  <si>
    <t>Набавка, транспорт и монтажа на сообраќајни знаци со облик на круг со дијаметар D=400 mm или осмоаголник со димензии L=400 mm, класа на ретрорефлексија II</t>
  </si>
  <si>
    <t>Набавка, транспорт и поставување на нестандардни сообраќајни знаци (патоказна табла) со димензии L=1450 mm и H=550 mm, класа на ретрорефлексија II</t>
  </si>
  <si>
    <t>Набавка, транспорт и поставување на опрема за означување на препреки - табли за означување на остра кривина со димензии L=600 mm, класа на ретрорефлексија II</t>
  </si>
  <si>
    <t>Набавка, транспорт, ископ и бетонирање на темели за носачи на сообраќајни знаци и опрема со бетон МБ20 и димензии 40X40X50 cm</t>
  </si>
  <si>
    <t>Набавка и транспорт, чистење на коловозна површина, маркирање и изведување на тенкослојни напречни  рефлектирачки ознаки во жолта боја</t>
  </si>
  <si>
    <t>Набавка, транспорт и поставување на направи за смирување на сообраќајот - Асфалтна издаденост со синусоиден обллик од тип В со димензи најмалку W=1200 mm и H=70 mm, поставена на цела ширина на коловоз</t>
  </si>
  <si>
    <t>Набавка, транспорт и поставување на сообраќајни знаци со облик на правоаголник со димензии L=400 mm H=600 mm, класа на ретрорефлексија II</t>
  </si>
  <si>
    <t>СЕ ВКУПНО БЕЗ ДДВ -  РЕКОНСТРУКЦИЈА НА УЛ. 300 АЈДУЧКА ЧЕШМА, КУМАНОВО:</t>
  </si>
  <si>
    <t xml:space="preserve">6. ВКУПНО ЗА СООБРАЌАЈНА СИГНАЛИЗАЦИЈА И ОПРЕМА: </t>
  </si>
  <si>
    <t>1.3.1            
1.3.4</t>
  </si>
  <si>
    <t>Набавка, транспорт и вградување на бетонски павер елементи за тротоар д= 6см,  поставени на ситен песок од 3-5см.</t>
  </si>
  <si>
    <t>Набавка, транспорт и вградување на бетонски павер елементи за тротоар д= 6см, на подлога од песок под бехатоните со д=5см.</t>
  </si>
  <si>
    <t>10.2.ВКУПНО  ЗА ПРИПРЕМНИ РАБОТИ:</t>
  </si>
  <si>
    <t>ВКУПНО ЗА 9. ГРАДЕЖНО, ДЕЛНИЦА 2:</t>
  </si>
  <si>
    <t xml:space="preserve">Набавка, транспорт и поставување на постелка од песок d=10 cm под, околу и 10см над цевка </t>
  </si>
  <si>
    <t>Комбиниран ископ на земја за сливници и ров на сливници во материјал III и IV категорија, длабочина од 0.9м до 1.2м со утовар во возило.</t>
  </si>
  <si>
    <t>12.1.ВКУПНО  ЗА ПРИПРЕМНИ РАБОТИ:</t>
  </si>
  <si>
    <t>12.2.ВКУПНО ЗА ЗЕМЈЕНИ РАБОТИ:</t>
  </si>
  <si>
    <t xml:space="preserve">ВКУПНО (ДЕН. БЕЗ ДДВ) ИЗГРАДБА НА ДЕЛ ОД УЛ.ЈОАКИМ ОСОГОВСКИ, ОПШТИНА КРИВА ПАЛАНКА: </t>
  </si>
  <si>
    <t>Набавка, транспорт и монтажа на слој од набиена глина испод дренажата.</t>
  </si>
  <si>
    <t xml:space="preserve">Набавка, транспорт и монтажа на пефорирана цевка ф100мм за дренажа. </t>
  </si>
  <si>
    <t xml:space="preserve">Набавка, транспорт и монтажа на филер слој од сепариран чакал фр.15-40мм </t>
  </si>
  <si>
    <t>Набавка, транспорт и монтажа на тампон над филтер слојот</t>
  </si>
  <si>
    <t xml:space="preserve">Демонтажа и повторна мотажа на постоечки метални  кружни водоводни капи, со нивелирање до потребна кота. </t>
  </si>
  <si>
    <t xml:space="preserve">парче </t>
  </si>
  <si>
    <r>
      <t>Набавка, транспорт и изработка на армирано-бетонски канал со решетка Л=5м, во с</t>
    </r>
    <r>
      <rPr>
        <sz val="12"/>
        <rFont val="Calibri"/>
        <family val="2"/>
      </rPr>
      <t xml:space="preserve">ѐ </t>
    </r>
    <r>
      <rPr>
        <sz val="12"/>
        <rFont val="StobiSerif Regular"/>
        <family val="3"/>
      </rPr>
      <t xml:space="preserve">според даден детал </t>
    </r>
  </si>
  <si>
    <t>ВКУПНО за 4. ГОРЕН СТРОЈ:</t>
  </si>
  <si>
    <t>СЕ ВКУПНО БЕЗ ДДВ - ИЗГРАДБА НА НЕКАТЕГОРИЗИРАН ЛОКАЛЕН ПАТ С. НОВОСЕЉАНЕ-С. КОСМАТАЦ-С.МУРГАШ, ОПШТИНА КУМАНОВО</t>
  </si>
  <si>
    <t>Набавка, транспорт, припрема и поставување на хидроизолација кај плоча  со битуменски траки -БИКУТОП  П 5мм МОСТ со заварување по целата површина со претходно премачкување на битуменски прајмер RB 200 M</t>
  </si>
  <si>
    <t>Насипување и набивање во слоеви на ровот, со матерјал од ископот  до потребна збиеност со испитување.</t>
  </si>
  <si>
    <t>ВКУПНО ЗА 5. АТМОСФЕРСКА КАНАЛИЗАЦИЈА-КРАК 3, ДЕЛНИЦА 1:</t>
  </si>
  <si>
    <t>Набавка, транспорт и вградување на тампонски слој од дробен камен материјал за тротоар dmin=20 см до потребна збиеност согласно технички услови, фракција 0-64мм.</t>
  </si>
  <si>
    <t>11. 1 ВКУПНО МОНТАЖНИ РАБОТИ, ДЕЛНИЦА 2:</t>
  </si>
  <si>
    <t>7.1.ВКУПНО  ЗА ГРАДЕЖНО ЗЕМЈАНИ РАБОТИ И ЗАШТИТА НА ПРОВОДНИЦИ:</t>
  </si>
  <si>
    <t xml:space="preserve">6.1.ВКУПНО  ЗА МОНТАЖНИ РАБОТИ, ДЕЛНИЦА 1: </t>
  </si>
  <si>
    <t xml:space="preserve">ВКУПНО за 0.ОПШТИ РАБОТИ: </t>
  </si>
  <si>
    <t>ВКУПНО ЗА 8.СООБРАЌАЈНА СИГНАЛИЗАЦИЈА И ОПРЕМА:</t>
  </si>
  <si>
    <t>Набавка, транспорт и вградување на абечки слој од асфалтбетонски АБ 16a согласно МКС или аналогно АС 16 surf согласно EN 13108-1 д= 6 см, физичко-механичките и реолошките карактеристики се дадени во прилог на овој проект во делот на технички услови.</t>
  </si>
  <si>
    <t>Набавка, транспорт и вградување на тампонски слој од дробен камен материјал за тротоар d=20см до потребна збиеност согласно технички услови, фракција 0-64мм.</t>
  </si>
  <si>
    <t>ВКУПНО ЗА 4,5 И 6 АТМОСФЕРСКА КАНАЛИЗАЦИЈА, ДЕЛНИЦА 1 (ОД СОЛАРСКИ МОСТ ДО ДОЛ НУМУЛИЈА):</t>
  </si>
  <si>
    <t>ВКУПНО ЗА 9. ГРАДЕЖНО, ДЕЛНИЦА 2 (ОД ДОЛ НУМУЛИЈА ДО ДОЛ ЕДИНСТВО):</t>
  </si>
  <si>
    <t>ВКУПНО ЗА 10, 11 И 12 АТМОСФЕРСКА КАНАЛИЗАЦИЈА, ДЕЛНИЦА 2 (ОД ДОЛ НУМУЛИЈА ДО ДОЛ ЕДИНСТВО):</t>
  </si>
  <si>
    <t>ВКУПНО за 1.ГРАДЕЖНО, ДЕЛНИЦА 1 (ОД СОЛАРСКИ МОСТ ДО ДОЛ НУМУЛИЈА):</t>
  </si>
  <si>
    <t>ВКУПНО ЗА 3. НОСЕЧКА ПЛАТФОРМА, ДЕЛНИЦА 1 (ОД СОЛАРСКИ МОСТ ДО ДОЛ НУМУЛИЈА):</t>
  </si>
  <si>
    <t>Рушење на асфалтни површини машински, со дебелина   до10 см, со утовар во возило и транспорт до  локална депонија л=5 км одредена од инвеститорот</t>
  </si>
  <si>
    <t>Геодетско снимање, исколчување, обележување и нивелирање при изведба  на трасата за атмосферска канализација и сливници 148.05+9.00=157.05</t>
  </si>
  <si>
    <t>10.3.ВКУПНО ЗА ЗЕМЈЕНИ РАБОТИ:</t>
  </si>
  <si>
    <t>Набавка, транспорт и монтажа на армирано бетонски шахти од високовибрирани готови елементи на бетонски фундамент со изработка на двојна арм бетонска горна плоча МБ 30, со комплет изработка на кинета и набавка и монтажа на железни качувалки со средна длабина на шахти од1.5</t>
  </si>
  <si>
    <t>Набавка, транспорт и вградување на лиено железен фиксен капак со кружен отвор Ф 600мм поставен на претходно изведена А.Б плоча, тежок тип 80кг за носивост од 400 КN(RP 213) или еквивалентно.</t>
  </si>
  <si>
    <t>Набавка, транспорт и монтажа наOD400 mm полипропиленски канализациони цевки со класа на крутост SN8, според EN ISO 9969, или еквивалентно изработена согласно EN 13476-3-или еквивалентно стандардна со приклучна спојка. Цевките мора да поседуваат сертификат за квалитет од ЕУ институт</t>
  </si>
  <si>
    <t>Набавка, транспорт и монтажа наOD315 mm полипропиленски канализациони цевки со класа на крутост SN8, според EN ISO 9969, или еквивалентно изработена согласно EN 13476-3-или еквивалентно стандардна со приклучна спојка. Цевките мора да поседуваат сертификат за квалитет од ЕУ институт</t>
  </si>
  <si>
    <t xml:space="preserve">Демонтажа и повторна мотажа на постоечки метални квадратни сливни решетки,со нивелирање до потребна кота, на постоечко  бетонско тело ф400. </t>
  </si>
  <si>
    <t xml:space="preserve">Набавка, транспорт и поставување на геотекстил 250 гр/м2 за одвојување на филтерскиот слој </t>
  </si>
  <si>
    <t>3.10.9</t>
  </si>
  <si>
    <t>Набавка, транспорт и вградување на бетонска каналета 50см МБ40 поставена на бетон МB20 со d=10см.</t>
  </si>
  <si>
    <t>Изработка на дренажа со полуперфорирана цевка ф100мм поставена во ров исполнет со филтерски материјал согласно детаљ.</t>
  </si>
  <si>
    <t>Изработка на подграда кај слабо носиви почви подлабоки од 1.25  при слаб и слаб земјан притисок.(предвидено 10%)</t>
  </si>
  <si>
    <t>Машински ископ на земја 80% за ров  во тесен обем  во материјал III и IV категорија, длабочина од 0 до 2.0м 189.43*0.8=151.54, со  утовар и транспорт на целиот ископаниот материјал во депонија до L=10 км</t>
  </si>
  <si>
    <t>Рачен ископ на земја 20% за ров  во тесен обем  во материјал III и IV кат. длабочина од 0 до 2.0м  со утовар и транспорт на целиот ископаниот материјал во депонија до L=10 км189.43*0.2=37.89</t>
  </si>
  <si>
    <t>Машински ископ на земја 90% за шахти со рачен докоп 10%  во материјал III и IV категорија, длабочина до  2.0м со  утовар и транспорт на целиот ископаниот материјал во депонија до L=10 км</t>
  </si>
  <si>
    <t>Набавка, транспорт, насипување и набивање во слоеви на ровот, со дробен камен фракција 0-50  до потребна збиеност со испитување.</t>
  </si>
  <si>
    <t>Насипување на тампонски материјал во слоеви од  д=10-20 см со набивање</t>
  </si>
  <si>
    <t>Машински утовар и транспорт на целиот  ископаниот материјал во депонија до L=10 км</t>
  </si>
  <si>
    <t>2.4. БЕТОНСКИ И АРМИРАЧКИ РАБОТИ ЗА ПАРАПЕТЕН ЅИД:</t>
  </si>
  <si>
    <t>Набавка, испорака, полагање и поврзување  на напојни кабли тип: NАYY-О-4x35 mm2. Каблите се полагаат во земја во веќе ископан земјан ров. Се плаќа од метар 1</t>
  </si>
  <si>
    <r>
      <t xml:space="preserve">БАРАЊЕ ЗА ПОНУДИ - Тендер 6 - Дел 1 - </t>
    </r>
    <r>
      <rPr>
        <b/>
        <u/>
        <sz val="12"/>
        <rFont val="StobiSerifRegular"/>
      </rPr>
      <t>АНЕКС БР.1</t>
    </r>
    <r>
      <rPr>
        <b/>
        <sz val="12"/>
        <rFont val="StobiSerifRegular"/>
      </rPr>
      <t xml:space="preserve">
Реф. Бр.: LRCP-9034-MK-RFB-A.2.1.6 - Тендер 6 - Дел 1
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</si>
  <si>
    <t xml:space="preserve">ТЕНДЕР 6 ДЕЛ 1 - РЕКАПИТУЛАР </t>
  </si>
  <si>
    <t>Непредвидени
 работи (10%)</t>
  </si>
  <si>
    <t>ВКУПНО ЗА ОПШТИНА КУМАНОВО  (ден. без ДДВ):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</si>
</sst>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_(* \(#,##0\);_(* &quot;-&quot;_);_(@_)"/>
    <numFmt numFmtId="43" formatCode="_(* #,##0.00_);_(* \(#,##0.00\);_(* &quot;-&quot;??_);_(@_)"/>
    <numFmt numFmtId="164" formatCode="_-* #,##0\ _д_е_н_-;\-* #,##0\ _д_е_н_-;_-* &quot;-&quot;\ _д_е_н_-;_-@_-"/>
    <numFmt numFmtId="165" formatCode="_-* #,##0.00_-;\-* #,##0.00_-;_-* &quot;-&quot;??_-;_-@_-"/>
    <numFmt numFmtId="166" formatCode="#,##0.00\ _д_е_н_."/>
    <numFmt numFmtId="167" formatCode="_(* #,##0_);_(* \(#,##0\);_(* \-_);_(@_)"/>
    <numFmt numFmtId="168" formatCode="_-* #,##0.00_-;\-* #,##0.00_-;_-* \-??_-;_-@_-"/>
  </numFmts>
  <fonts count="59" x14ac:knownFonts="1">
    <font>
      <sz val="11"/>
      <color theme="1"/>
      <name val="Calibri"/>
      <family val="2"/>
      <scheme val="minor"/>
    </font>
    <font>
      <sz val="11"/>
      <color indexed="8"/>
      <name val="StobiSerif Regular"/>
      <family val="3"/>
    </font>
    <font>
      <b/>
      <sz val="12"/>
      <name val="StobiSerif Regular"/>
      <family val="3"/>
    </font>
    <font>
      <sz val="11"/>
      <color theme="1"/>
      <name val="StobiSerif Regular"/>
      <family val="3"/>
    </font>
    <font>
      <sz val="12"/>
      <name val="StobiSerif Regular"/>
      <family val="3"/>
    </font>
    <font>
      <sz val="12"/>
      <name val="Calibri"/>
      <family val="2"/>
      <scheme val="minor"/>
    </font>
    <font>
      <sz val="12"/>
      <color indexed="8"/>
      <name val="StobiSerif Regular"/>
      <family val="3"/>
    </font>
    <font>
      <b/>
      <sz val="12"/>
      <color theme="1"/>
      <name val="StobiSerif Regular"/>
      <family val="3"/>
    </font>
    <font>
      <b/>
      <sz val="11"/>
      <name val="Arial"/>
      <family val="2"/>
      <charset val="204"/>
    </font>
    <font>
      <sz val="12"/>
      <color theme="1"/>
      <name val="StobiSerif Regular"/>
      <family val="3"/>
    </font>
    <font>
      <b/>
      <sz val="11"/>
      <color indexed="8"/>
      <name val="StobiSerif Regular"/>
      <family val="3"/>
    </font>
    <font>
      <sz val="11"/>
      <name val="StobiSerif Regular"/>
      <family val="3"/>
    </font>
    <font>
      <b/>
      <sz val="11"/>
      <name val="StobiSerif Regular"/>
      <family val="3"/>
    </font>
    <font>
      <b/>
      <sz val="12"/>
      <color rgb="FFFF0000"/>
      <name val="StobiSerif Regular"/>
      <family val="3"/>
    </font>
    <font>
      <sz val="8"/>
      <name val="Calibri"/>
      <family val="2"/>
      <scheme val="minor"/>
    </font>
    <font>
      <sz val="11"/>
      <color rgb="FFFF0000"/>
      <name val="Calibri"/>
      <family val="2"/>
      <scheme val="minor"/>
    </font>
    <font>
      <sz val="11"/>
      <color rgb="FF000000"/>
      <name val="Calibri"/>
      <family val="2"/>
      <charset val="1"/>
    </font>
    <font>
      <sz val="11"/>
      <color rgb="FF000000"/>
      <name val="StobiSerif Regular"/>
      <family val="3"/>
      <charset val="1"/>
    </font>
    <font>
      <b/>
      <sz val="12"/>
      <name val="StobiSerif Regular"/>
      <family val="3"/>
      <charset val="1"/>
    </font>
    <font>
      <sz val="11"/>
      <name val="StobiSerif Regular"/>
      <family val="3"/>
      <charset val="1"/>
    </font>
    <font>
      <sz val="12"/>
      <name val="StobiSerif Regular"/>
      <family val="3"/>
      <charset val="1"/>
    </font>
    <font>
      <sz val="12"/>
      <color rgb="FF000000"/>
      <name val="StobiSerif Regular"/>
      <family val="3"/>
      <charset val="1"/>
    </font>
    <font>
      <b/>
      <sz val="12"/>
      <name val="Calibri"/>
      <family val="2"/>
      <scheme val="minor"/>
    </font>
    <font>
      <sz val="11"/>
      <color rgb="FFFF0000"/>
      <name val="Calibri"/>
      <family val="2"/>
      <charset val="1"/>
    </font>
    <font>
      <b/>
      <sz val="12"/>
      <color rgb="FF000000"/>
      <name val="StobiSerif Regular"/>
      <family val="3"/>
      <charset val="1"/>
    </font>
    <font>
      <sz val="12"/>
      <color indexed="8"/>
      <name val="Cambria"/>
      <family val="1"/>
    </font>
    <font>
      <sz val="11"/>
      <color theme="1"/>
      <name val="Cambria"/>
      <family val="1"/>
    </font>
    <font>
      <b/>
      <sz val="11"/>
      <name val="Cambria"/>
      <family val="1"/>
    </font>
    <font>
      <sz val="12"/>
      <color theme="1"/>
      <name val="Cambria"/>
      <family val="1"/>
    </font>
    <font>
      <b/>
      <sz val="12"/>
      <color theme="1"/>
      <name val="Cambria"/>
      <family val="1"/>
    </font>
    <font>
      <sz val="12"/>
      <name val="Cambria"/>
      <family val="1"/>
    </font>
    <font>
      <b/>
      <sz val="12"/>
      <name val="Cambria"/>
      <family val="1"/>
    </font>
    <font>
      <b/>
      <sz val="11"/>
      <color rgb="FF000000"/>
      <name val="StobiSerif Regular"/>
      <family val="3"/>
      <charset val="1"/>
    </font>
    <font>
      <b/>
      <sz val="11"/>
      <name val="StobiSerif Regular"/>
      <family val="3"/>
      <charset val="1"/>
    </font>
    <font>
      <sz val="11"/>
      <name val="Arial Narrow"/>
      <family val="2"/>
    </font>
    <font>
      <sz val="7"/>
      <name val="Arial Narrow"/>
      <family val="2"/>
    </font>
    <font>
      <vertAlign val="superscript"/>
      <sz val="12"/>
      <name val="Cambria"/>
      <family val="1"/>
    </font>
    <font>
      <vertAlign val="superscript"/>
      <sz val="12"/>
      <color theme="1"/>
      <name val="Cambria"/>
      <family val="1"/>
    </font>
    <font>
      <b/>
      <sz val="12"/>
      <name val="StobiSerifRegular"/>
    </font>
    <font>
      <sz val="11"/>
      <color theme="1"/>
      <name val="StobiSerifRegular"/>
    </font>
    <font>
      <b/>
      <sz val="12"/>
      <color indexed="8"/>
      <name val="StobiSerifRegular"/>
    </font>
    <font>
      <b/>
      <sz val="12"/>
      <name val="StobiSerifRegular"/>
      <charset val="204"/>
    </font>
    <font>
      <sz val="12"/>
      <name val="StobiSerifRegular"/>
      <charset val="204"/>
    </font>
    <font>
      <sz val="11"/>
      <name val="StobiSerifRegular"/>
      <charset val="204"/>
    </font>
    <font>
      <sz val="12"/>
      <name val="StobiSerifRegular"/>
    </font>
    <font>
      <b/>
      <sz val="11"/>
      <name val="StobiSerifRegular"/>
      <charset val="204"/>
    </font>
    <font>
      <sz val="9"/>
      <color theme="1"/>
      <name val="StobiSerifRegular"/>
    </font>
    <font>
      <sz val="12"/>
      <color rgb="FF00B050"/>
      <name val="StobiSerif Regular"/>
      <family val="3"/>
    </font>
    <font>
      <sz val="12"/>
      <color theme="1"/>
      <name val="StobiSerifRegular"/>
    </font>
    <font>
      <b/>
      <sz val="11"/>
      <color rgb="FF000000"/>
      <name val="Calibri"/>
      <family val="2"/>
      <charset val="1"/>
    </font>
    <font>
      <b/>
      <sz val="14"/>
      <name val="StobiSerif Regular"/>
      <family val="3"/>
    </font>
    <font>
      <sz val="14"/>
      <color rgb="FF000000"/>
      <name val="StobiSerif Regular"/>
      <family val="3"/>
      <charset val="1"/>
    </font>
    <font>
      <b/>
      <sz val="14"/>
      <name val="StobiSerif Regular"/>
      <family val="3"/>
      <charset val="1"/>
    </font>
    <font>
      <sz val="14"/>
      <color rgb="FF000000"/>
      <name val="Calibri"/>
      <family val="2"/>
      <charset val="1"/>
    </font>
    <font>
      <sz val="8"/>
      <name val="StobiSerif Regular"/>
      <family val="3"/>
    </font>
    <font>
      <sz val="12"/>
      <name val="Calibri"/>
      <family val="2"/>
    </font>
    <font>
      <sz val="11"/>
      <name val="Calibri"/>
      <family val="2"/>
      <charset val="1"/>
    </font>
    <font>
      <b/>
      <u/>
      <sz val="12"/>
      <name val="StobiSerifRegular"/>
    </font>
    <font>
      <b/>
      <sz val="14"/>
      <name val="StobiSerifRegular"/>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FFFF"/>
        <bgColor rgb="FFF2F2F2"/>
      </patternFill>
    </fill>
  </fills>
  <borders count="6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bottom/>
      <diagonal/>
    </border>
    <border>
      <left style="thin">
        <color indexed="64"/>
      </left>
      <right/>
      <top style="medium">
        <color indexed="64"/>
      </top>
      <bottom/>
      <diagonal/>
    </border>
    <border>
      <left style="medium">
        <color indexed="64"/>
      </left>
      <right style="thin">
        <color indexed="64"/>
      </right>
      <top/>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s>
  <cellStyleXfs count="2">
    <xf numFmtId="0" fontId="0" fillId="0" borderId="0"/>
    <xf numFmtId="0" fontId="16" fillId="0" borderId="0"/>
  </cellStyleXfs>
  <cellXfs count="836">
    <xf numFmtId="0" fontId="0" fillId="0" borderId="0" xfId="0"/>
    <xf numFmtId="0" fontId="1" fillId="2" borderId="0" xfId="0" applyFont="1" applyFill="1"/>
    <xf numFmtId="0" fontId="0" fillId="2" borderId="0" xfId="0" applyFill="1"/>
    <xf numFmtId="4" fontId="2" fillId="2" borderId="16" xfId="0" applyNumberFormat="1" applyFont="1" applyFill="1" applyBorder="1" applyAlignment="1">
      <alignment horizontal="center" vertical="center" wrapText="1"/>
    </xf>
    <xf numFmtId="0" fontId="0" fillId="2" borderId="0" xfId="0" applyFill="1" applyAlignment="1">
      <alignment wrapText="1"/>
    </xf>
    <xf numFmtId="0" fontId="0" fillId="0" borderId="0" xfId="0" applyAlignment="1">
      <alignment wrapText="1"/>
    </xf>
    <xf numFmtId="0" fontId="4" fillId="2" borderId="10" xfId="0" applyFont="1" applyFill="1" applyBorder="1" applyAlignment="1">
      <alignment vertical="center" wrapText="1"/>
    </xf>
    <xf numFmtId="0" fontId="4" fillId="2" borderId="10" xfId="0" applyFont="1" applyFill="1" applyBorder="1" applyAlignment="1">
      <alignment horizontal="center" vertical="center" wrapText="1"/>
    </xf>
    <xf numFmtId="166" fontId="10" fillId="2" borderId="0" xfId="0" applyNumberFormat="1" applyFont="1" applyFill="1" applyAlignment="1">
      <alignment horizontal="center"/>
    </xf>
    <xf numFmtId="0" fontId="4" fillId="2" borderId="9" xfId="0" applyFont="1" applyFill="1" applyBorder="1" applyAlignment="1">
      <alignment vertical="center" wrapText="1"/>
    </xf>
    <xf numFmtId="4" fontId="12" fillId="2" borderId="0" xfId="0" applyNumberFormat="1" applyFont="1" applyFill="1" applyAlignment="1">
      <alignment horizontal="center" vertical="center" wrapText="1"/>
    </xf>
    <xf numFmtId="0" fontId="2" fillId="2" borderId="31" xfId="0" applyFont="1" applyFill="1" applyBorder="1" applyAlignment="1">
      <alignment horizontal="center" vertical="center" wrapText="1"/>
    </xf>
    <xf numFmtId="0" fontId="15" fillId="2" borderId="0" xfId="0" applyFont="1" applyFill="1" applyAlignment="1">
      <alignment wrapText="1"/>
    </xf>
    <xf numFmtId="0" fontId="15" fillId="0" borderId="0" xfId="0" applyFont="1" applyAlignment="1">
      <alignment wrapText="1"/>
    </xf>
    <xf numFmtId="0" fontId="9" fillId="2" borderId="10" xfId="0" applyFont="1" applyFill="1" applyBorder="1" applyAlignment="1">
      <alignment horizontal="right" wrapText="1"/>
    </xf>
    <xf numFmtId="0" fontId="4" fillId="2" borderId="13" xfId="0" applyFont="1" applyFill="1" applyBorder="1" applyAlignment="1">
      <alignment vertical="center" wrapText="1"/>
    </xf>
    <xf numFmtId="2" fontId="4" fillId="2" borderId="10" xfId="0" applyNumberFormat="1"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9" xfId="0" applyFont="1" applyFill="1" applyBorder="1" applyAlignment="1">
      <alignment horizontal="center" vertical="center" wrapText="1"/>
    </xf>
    <xf numFmtId="1" fontId="4" fillId="2" borderId="12" xfId="0" applyNumberFormat="1"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0" xfId="0" applyFont="1" applyFill="1" applyAlignment="1">
      <alignment horizontal="left" vertical="center" wrapText="1"/>
    </xf>
    <xf numFmtId="2" fontId="4" fillId="2" borderId="9" xfId="0" applyNumberFormat="1" applyFont="1" applyFill="1" applyBorder="1" applyAlignment="1">
      <alignment vertical="center" wrapText="1"/>
    </xf>
    <xf numFmtId="2" fontId="4" fillId="2" borderId="10" xfId="0" applyNumberFormat="1" applyFont="1" applyFill="1" applyBorder="1" applyAlignment="1">
      <alignment vertical="center" wrapText="1"/>
    </xf>
    <xf numFmtId="3" fontId="4" fillId="2" borderId="9"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right" wrapText="1"/>
    </xf>
    <xf numFmtId="49" fontId="4" fillId="2" borderId="10" xfId="0" applyNumberFormat="1" applyFont="1" applyFill="1" applyBorder="1" applyAlignment="1">
      <alignment horizontal="center" vertical="center" wrapText="1"/>
    </xf>
    <xf numFmtId="1" fontId="4" fillId="2" borderId="9" xfId="0" applyNumberFormat="1" applyFont="1" applyFill="1" applyBorder="1" applyAlignment="1">
      <alignment horizontal="center" vertical="center" wrapText="1"/>
    </xf>
    <xf numFmtId="165" fontId="4" fillId="2" borderId="10" xfId="0" applyNumberFormat="1" applyFont="1" applyFill="1" applyBorder="1" applyAlignment="1">
      <alignment horizontal="right" wrapText="1"/>
    </xf>
    <xf numFmtId="0" fontId="4" fillId="2" borderId="8" xfId="0" applyFont="1" applyFill="1" applyBorder="1" applyAlignment="1">
      <alignment vertical="center" wrapText="1"/>
    </xf>
    <xf numFmtId="1" fontId="4" fillId="2" borderId="7" xfId="0" applyNumberFormat="1" applyFont="1" applyFill="1" applyBorder="1" applyAlignment="1">
      <alignment horizontal="center" vertical="center" wrapText="1"/>
    </xf>
    <xf numFmtId="49" fontId="4" fillId="2" borderId="8" xfId="0" applyNumberFormat="1" applyFont="1" applyFill="1" applyBorder="1" applyAlignment="1">
      <alignment horizontal="center" vertical="center" wrapText="1"/>
    </xf>
    <xf numFmtId="165" fontId="4" fillId="2" borderId="8" xfId="0" applyNumberFormat="1" applyFont="1" applyFill="1" applyBorder="1" applyAlignment="1">
      <alignment horizontal="right" wrapText="1"/>
    </xf>
    <xf numFmtId="0" fontId="1" fillId="0" borderId="0" xfId="0" applyFont="1"/>
    <xf numFmtId="0" fontId="9" fillId="2" borderId="31" xfId="0" applyFont="1" applyFill="1" applyBorder="1" applyAlignment="1">
      <alignment horizontal="right" wrapText="1"/>
    </xf>
    <xf numFmtId="0" fontId="9" fillId="2" borderId="8" xfId="0" applyFont="1" applyFill="1" applyBorder="1" applyAlignment="1">
      <alignment horizontal="right"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right" wrapText="1"/>
    </xf>
    <xf numFmtId="0" fontId="1" fillId="2" borderId="0" xfId="0" applyFont="1" applyFill="1" applyAlignment="1">
      <alignment vertical="center" wrapText="1"/>
    </xf>
    <xf numFmtId="0" fontId="0" fillId="2" borderId="0" xfId="0" applyFill="1" applyAlignment="1">
      <alignment vertical="center"/>
    </xf>
    <xf numFmtId="0" fontId="0" fillId="0" borderId="0" xfId="0" applyAlignment="1">
      <alignment vertical="center"/>
    </xf>
    <xf numFmtId="0" fontId="4" fillId="2" borderId="9" xfId="0" applyFont="1" applyFill="1" applyBorder="1" applyAlignment="1">
      <alignment horizontal="center" wrapText="1"/>
    </xf>
    <xf numFmtId="0" fontId="4" fillId="2" borderId="10" xfId="0" applyFont="1" applyFill="1" applyBorder="1" applyAlignment="1">
      <alignment horizontal="left" vertical="center" wrapText="1"/>
    </xf>
    <xf numFmtId="0" fontId="4" fillId="2" borderId="10" xfId="0" applyFont="1" applyFill="1" applyBorder="1" applyAlignment="1">
      <alignment horizontal="right" vertical="center" wrapText="1"/>
    </xf>
    <xf numFmtId="4" fontId="4" fillId="2" borderId="10" xfId="0" applyNumberFormat="1" applyFont="1" applyFill="1" applyBorder="1" applyAlignment="1">
      <alignment horizontal="right" vertical="center" wrapText="1"/>
    </xf>
    <xf numFmtId="0" fontId="4" fillId="2" borderId="30" xfId="0" applyFont="1" applyFill="1" applyBorder="1" applyAlignment="1">
      <alignment horizontal="center" wrapText="1"/>
    </xf>
    <xf numFmtId="0" fontId="4" fillId="2" borderId="31" xfId="0" applyFont="1" applyFill="1" applyBorder="1" applyAlignment="1">
      <alignment horizontal="left" vertical="center" wrapText="1"/>
    </xf>
    <xf numFmtId="0" fontId="4" fillId="2" borderId="31" xfId="0" applyFont="1" applyFill="1" applyBorder="1" applyAlignment="1">
      <alignment horizontal="right" vertical="center" wrapText="1"/>
    </xf>
    <xf numFmtId="4" fontId="4" fillId="2" borderId="31" xfId="0" applyNumberFormat="1" applyFont="1" applyFill="1" applyBorder="1" applyAlignment="1">
      <alignment horizontal="right" vertical="center" wrapText="1"/>
    </xf>
    <xf numFmtId="0" fontId="6" fillId="2" borderId="15" xfId="0" applyFont="1" applyFill="1" applyBorder="1" applyAlignment="1">
      <alignment horizontal="center" vertical="center" wrapText="1"/>
    </xf>
    <xf numFmtId="165" fontId="4" fillId="2" borderId="13" xfId="0" applyNumberFormat="1" applyFont="1" applyFill="1" applyBorder="1" applyAlignment="1">
      <alignment horizontal="right" wrapText="1"/>
    </xf>
    <xf numFmtId="0" fontId="2" fillId="2" borderId="16" xfId="0" applyFont="1" applyFill="1" applyBorder="1" applyAlignment="1">
      <alignment vertical="center" wrapText="1"/>
    </xf>
    <xf numFmtId="0" fontId="2" fillId="2" borderId="44" xfId="0" applyFont="1" applyFill="1" applyBorder="1" applyAlignment="1">
      <alignment vertical="center" wrapText="1"/>
    </xf>
    <xf numFmtId="0" fontId="3" fillId="2" borderId="2" xfId="0" applyFont="1" applyFill="1" applyBorder="1" applyAlignment="1">
      <alignment vertical="top" wrapText="1"/>
    </xf>
    <xf numFmtId="0" fontId="4" fillId="2" borderId="8" xfId="0" applyFont="1" applyFill="1" applyBorder="1" applyAlignment="1">
      <alignment horizontal="right" vertical="center" wrapText="1"/>
    </xf>
    <xf numFmtId="4" fontId="4" fillId="2" borderId="8" xfId="0" applyNumberFormat="1" applyFont="1" applyFill="1" applyBorder="1" applyAlignment="1">
      <alignment horizontal="right" vertical="center" wrapText="1"/>
    </xf>
    <xf numFmtId="0" fontId="3" fillId="2" borderId="44" xfId="0" applyFont="1" applyFill="1" applyBorder="1" applyAlignment="1">
      <alignment vertical="top" wrapText="1"/>
    </xf>
    <xf numFmtId="0" fontId="4" fillId="2" borderId="7" xfId="0" applyFont="1" applyFill="1" applyBorder="1" applyAlignment="1">
      <alignment horizontal="center" wrapText="1"/>
    </xf>
    <xf numFmtId="0" fontId="4" fillId="2" borderId="8" xfId="0" applyFont="1" applyFill="1" applyBorder="1" applyAlignment="1">
      <alignment horizontal="left" vertical="center" wrapText="1"/>
    </xf>
    <xf numFmtId="0" fontId="2" fillId="2" borderId="46" xfId="0" applyFont="1" applyFill="1" applyBorder="1" applyAlignment="1">
      <alignment vertical="center" wrapText="1"/>
    </xf>
    <xf numFmtId="0" fontId="4" fillId="2" borderId="31" xfId="0" applyFont="1" applyFill="1" applyBorder="1" applyAlignment="1">
      <alignment vertical="center" wrapText="1"/>
    </xf>
    <xf numFmtId="0" fontId="9" fillId="2" borderId="47" xfId="0" applyFont="1" applyFill="1" applyBorder="1" applyAlignment="1">
      <alignment horizontal="right" wrapText="1"/>
    </xf>
    <xf numFmtId="4" fontId="4" fillId="2" borderId="48" xfId="0" applyNumberFormat="1" applyFont="1" applyFill="1" applyBorder="1" applyAlignment="1">
      <alignment horizontal="right" wrapText="1"/>
    </xf>
    <xf numFmtId="3" fontId="4" fillId="2" borderId="48" xfId="0" applyNumberFormat="1" applyFont="1" applyFill="1" applyBorder="1" applyAlignment="1">
      <alignment horizontal="right" wrapText="1"/>
    </xf>
    <xf numFmtId="3" fontId="4" fillId="2" borderId="50" xfId="0" applyNumberFormat="1" applyFont="1" applyFill="1" applyBorder="1" applyAlignment="1">
      <alignment horizontal="right" wrapText="1"/>
    </xf>
    <xf numFmtId="0" fontId="2" fillId="2" borderId="8" xfId="0" applyFont="1" applyFill="1" applyBorder="1" applyAlignment="1">
      <alignment vertical="center" wrapText="1"/>
    </xf>
    <xf numFmtId="0" fontId="2" fillId="2" borderId="10" xfId="0" applyFont="1" applyFill="1" applyBorder="1" applyAlignment="1">
      <alignment vertical="center" wrapText="1"/>
    </xf>
    <xf numFmtId="1" fontId="4" fillId="2" borderId="30" xfId="0" applyNumberFormat="1" applyFont="1" applyFill="1" applyBorder="1" applyAlignment="1">
      <alignment horizontal="center" vertical="center" wrapText="1"/>
    </xf>
    <xf numFmtId="0" fontId="7" fillId="2" borderId="15" xfId="0" applyFont="1" applyFill="1" applyBorder="1" applyAlignment="1">
      <alignment horizontal="right" wrapText="1"/>
    </xf>
    <xf numFmtId="0" fontId="9" fillId="2" borderId="44" xfId="0" applyFont="1" applyFill="1" applyBorder="1" applyAlignment="1">
      <alignment horizontal="right" wrapText="1"/>
    </xf>
    <xf numFmtId="4" fontId="4" fillId="2" borderId="2" xfId="0" applyNumberFormat="1" applyFont="1" applyFill="1" applyBorder="1" applyAlignment="1">
      <alignment horizontal="right" wrapText="1"/>
    </xf>
    <xf numFmtId="3" fontId="4" fillId="2" borderId="2" xfId="0" applyNumberFormat="1" applyFont="1" applyFill="1" applyBorder="1" applyAlignment="1">
      <alignment horizontal="right" wrapText="1"/>
    </xf>
    <xf numFmtId="3" fontId="4" fillId="2" borderId="3" xfId="0" applyNumberFormat="1" applyFont="1" applyFill="1" applyBorder="1" applyAlignment="1">
      <alignment horizontal="right" wrapText="1"/>
    </xf>
    <xf numFmtId="0" fontId="7" fillId="2" borderId="7" xfId="0" applyFont="1" applyFill="1" applyBorder="1" applyAlignment="1">
      <alignment horizontal="right" wrapText="1"/>
    </xf>
    <xf numFmtId="2" fontId="7" fillId="2" borderId="9" xfId="0" applyNumberFormat="1" applyFont="1" applyFill="1" applyBorder="1" applyAlignment="1">
      <alignment horizontal="center" vertical="center" wrapText="1"/>
    </xf>
    <xf numFmtId="3" fontId="4" fillId="2" borderId="41" xfId="0" applyNumberFormat="1" applyFont="1" applyFill="1" applyBorder="1" applyAlignment="1">
      <alignment horizontal="center" vertical="center" wrapText="1"/>
    </xf>
    <xf numFmtId="0" fontId="9" fillId="2" borderId="13" xfId="0" applyFont="1" applyFill="1" applyBorder="1" applyAlignment="1">
      <alignment horizontal="right" wrapText="1"/>
    </xf>
    <xf numFmtId="43" fontId="0" fillId="2" borderId="0" xfId="0" applyNumberFormat="1" applyFill="1"/>
    <xf numFmtId="0" fontId="4" fillId="2" borderId="41" xfId="0" applyFont="1" applyFill="1" applyBorder="1" applyAlignment="1">
      <alignment vertical="center" wrapText="1"/>
    </xf>
    <xf numFmtId="0" fontId="17" fillId="4" borderId="0" xfId="1" applyFont="1" applyFill="1"/>
    <xf numFmtId="0" fontId="16" fillId="4" borderId="0" xfId="1" applyFill="1"/>
    <xf numFmtId="0" fontId="17" fillId="4" borderId="0" xfId="1" applyFont="1" applyFill="1" applyAlignment="1">
      <alignment wrapText="1"/>
    </xf>
    <xf numFmtId="0" fontId="20" fillId="4" borderId="10" xfId="1" applyFont="1" applyFill="1" applyBorder="1" applyAlignment="1">
      <alignment vertical="center" wrapText="1"/>
    </xf>
    <xf numFmtId="0" fontId="16" fillId="4" borderId="0" xfId="1" applyFill="1" applyAlignment="1">
      <alignment wrapText="1"/>
    </xf>
    <xf numFmtId="0" fontId="16" fillId="0" borderId="0" xfId="1" applyAlignment="1">
      <alignment wrapText="1"/>
    </xf>
    <xf numFmtId="0" fontId="23" fillId="4" borderId="0" xfId="1" applyFont="1" applyFill="1" applyAlignment="1">
      <alignment wrapText="1"/>
    </xf>
    <xf numFmtId="0" fontId="23" fillId="0" borderId="0" xfId="1" applyFont="1" applyAlignment="1">
      <alignment wrapText="1"/>
    </xf>
    <xf numFmtId="0" fontId="17" fillId="0" borderId="0" xfId="1" applyFont="1" applyAlignment="1">
      <alignment wrapText="1"/>
    </xf>
    <xf numFmtId="4" fontId="16" fillId="0" borderId="0" xfId="1" applyNumberFormat="1"/>
    <xf numFmtId="0" fontId="16" fillId="0" borderId="0" xfId="1"/>
    <xf numFmtId="0" fontId="17" fillId="0" borderId="0" xfId="1" applyFont="1"/>
    <xf numFmtId="2" fontId="18" fillId="4" borderId="10" xfId="1" applyNumberFormat="1" applyFont="1" applyFill="1" applyBorder="1" applyAlignment="1">
      <alignment horizontal="left" vertical="center" wrapText="1"/>
    </xf>
    <xf numFmtId="166" fontId="32" fillId="4" borderId="0" xfId="1" applyNumberFormat="1" applyFont="1" applyFill="1" applyAlignment="1">
      <alignment horizontal="center"/>
    </xf>
    <xf numFmtId="0" fontId="20" fillId="4" borderId="10" xfId="1" applyFont="1" applyFill="1" applyBorder="1" applyAlignment="1">
      <alignment horizontal="left" vertical="center" wrapText="1"/>
    </xf>
    <xf numFmtId="0" fontId="2" fillId="4" borderId="10" xfId="1" applyFont="1" applyFill="1" applyBorder="1" applyAlignment="1">
      <alignment horizontal="left" vertical="center" wrapText="1"/>
    </xf>
    <xf numFmtId="0" fontId="18" fillId="4" borderId="10" xfId="1" applyFont="1" applyFill="1" applyBorder="1" applyAlignment="1">
      <alignment vertical="center" wrapText="1"/>
    </xf>
    <xf numFmtId="49" fontId="20" fillId="4" borderId="10" xfId="1" applyNumberFormat="1" applyFont="1" applyFill="1" applyBorder="1" applyAlignment="1">
      <alignment horizontal="center" vertical="center" wrapText="1"/>
    </xf>
    <xf numFmtId="0" fontId="20" fillId="0" borderId="10" xfId="1" applyFont="1" applyBorder="1" applyAlignment="1">
      <alignment vertical="center" wrapText="1"/>
    </xf>
    <xf numFmtId="0" fontId="20" fillId="4" borderId="0" xfId="1" applyFont="1" applyFill="1" applyAlignment="1">
      <alignment horizontal="center" vertical="center" wrapText="1"/>
    </xf>
    <xf numFmtId="0" fontId="20" fillId="4" borderId="0" xfId="1" applyFont="1" applyFill="1" applyAlignment="1">
      <alignment horizontal="left" vertical="center" wrapText="1"/>
    </xf>
    <xf numFmtId="0" fontId="19" fillId="4" borderId="0" xfId="1" applyFont="1" applyFill="1" applyAlignment="1">
      <alignment horizontal="center" vertical="center" wrapText="1"/>
    </xf>
    <xf numFmtId="0" fontId="19" fillId="4" borderId="0" xfId="1" applyFont="1" applyFill="1" applyAlignment="1">
      <alignment horizontal="left" vertical="center" wrapText="1"/>
    </xf>
    <xf numFmtId="0" fontId="20" fillId="4" borderId="31" xfId="1" applyFont="1" applyFill="1" applyBorder="1" applyAlignment="1">
      <alignment horizontal="left" vertical="center" wrapText="1"/>
    </xf>
    <xf numFmtId="0" fontId="2" fillId="4" borderId="8" xfId="1" applyFont="1" applyFill="1" applyBorder="1" applyAlignment="1">
      <alignment horizontal="left" vertical="center" wrapText="1"/>
    </xf>
    <xf numFmtId="0" fontId="2" fillId="4" borderId="45" xfId="1" applyFont="1" applyFill="1" applyBorder="1" applyAlignment="1">
      <alignment horizontal="left" vertical="center" wrapText="1"/>
    </xf>
    <xf numFmtId="0" fontId="39" fillId="0" borderId="0" xfId="0" applyFont="1"/>
    <xf numFmtId="43" fontId="15" fillId="2" borderId="0" xfId="0" applyNumberFormat="1" applyFont="1" applyFill="1" applyAlignment="1">
      <alignment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2" fontId="41" fillId="2" borderId="0" xfId="0" applyNumberFormat="1" applyFont="1" applyFill="1" applyAlignment="1">
      <alignment horizontal="right" vertical="center" wrapText="1"/>
    </xf>
    <xf numFmtId="2" fontId="42" fillId="2" borderId="0" xfId="0" applyNumberFormat="1" applyFont="1" applyFill="1" applyAlignment="1">
      <alignment horizontal="right" vertical="center" wrapText="1"/>
    </xf>
    <xf numFmtId="2" fontId="42" fillId="2" borderId="0" xfId="0" applyNumberFormat="1" applyFont="1" applyFill="1" applyAlignment="1">
      <alignment horizontal="right" wrapText="1"/>
    </xf>
    <xf numFmtId="3" fontId="42" fillId="2" borderId="0" xfId="0" applyNumberFormat="1" applyFont="1" applyFill="1" applyAlignment="1">
      <alignment horizontal="right" wrapText="1"/>
    </xf>
    <xf numFmtId="0" fontId="43" fillId="0" borderId="0" xfId="0" applyFont="1" applyAlignment="1">
      <alignment horizontal="center" vertical="center" wrapText="1"/>
    </xf>
    <xf numFmtId="0" fontId="44" fillId="0" borderId="0" xfId="0" applyFont="1" applyAlignment="1" applyProtection="1">
      <alignment horizontal="left" vertical="center" wrapText="1"/>
      <protection locked="0"/>
    </xf>
    <xf numFmtId="4" fontId="45" fillId="0" borderId="0" xfId="0" applyNumberFormat="1" applyFont="1" applyAlignment="1">
      <alignment horizontal="center" vertical="center" wrapText="1"/>
    </xf>
    <xf numFmtId="0" fontId="5" fillId="2" borderId="4" xfId="0" applyFont="1" applyFill="1" applyBorder="1" applyAlignment="1">
      <alignment vertical="center" wrapText="1"/>
    </xf>
    <xf numFmtId="0" fontId="5" fillId="2" borderId="5" xfId="0" applyFont="1" applyFill="1" applyBorder="1" applyAlignment="1">
      <alignment vertical="center" wrapText="1"/>
    </xf>
    <xf numFmtId="4" fontId="5" fillId="2" borderId="5" xfId="0" applyNumberFormat="1" applyFont="1" applyFill="1" applyBorder="1" applyAlignment="1">
      <alignment vertical="center" wrapText="1"/>
    </xf>
    <xf numFmtId="0" fontId="3" fillId="2" borderId="51" xfId="0" applyFont="1" applyFill="1" applyBorder="1" applyAlignment="1">
      <alignment vertical="top" wrapText="1"/>
    </xf>
    <xf numFmtId="0" fontId="7" fillId="2" borderId="9" xfId="0" applyFont="1" applyFill="1" applyBorder="1" applyAlignment="1">
      <alignment horizontal="right" wrapText="1"/>
    </xf>
    <xf numFmtId="2" fontId="2" fillId="2" borderId="47" xfId="0" applyNumberFormat="1" applyFont="1" applyFill="1" applyBorder="1" applyAlignment="1">
      <alignment horizontal="left" vertical="center" wrapText="1"/>
    </xf>
    <xf numFmtId="2" fontId="2" fillId="2" borderId="48" xfId="0" applyNumberFormat="1" applyFont="1" applyFill="1" applyBorder="1" applyAlignment="1">
      <alignment horizontal="left" vertical="center" wrapText="1"/>
    </xf>
    <xf numFmtId="4" fontId="2" fillId="2" borderId="48" xfId="0" applyNumberFormat="1" applyFont="1" applyFill="1" applyBorder="1" applyAlignment="1">
      <alignment horizontal="left" vertical="center" wrapText="1"/>
    </xf>
    <xf numFmtId="2" fontId="4" fillId="2" borderId="47" xfId="0" applyNumberFormat="1" applyFont="1" applyFill="1" applyBorder="1" applyAlignment="1">
      <alignment vertical="center" wrapText="1"/>
    </xf>
    <xf numFmtId="4" fontId="2" fillId="2" borderId="48" xfId="0" applyNumberFormat="1" applyFont="1" applyFill="1" applyBorder="1" applyAlignment="1">
      <alignment vertical="center" wrapText="1"/>
    </xf>
    <xf numFmtId="0" fontId="2" fillId="2" borderId="7"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4" fillId="2" borderId="28" xfId="0" applyFont="1" applyFill="1" applyBorder="1" applyAlignment="1">
      <alignment vertical="center" wrapText="1"/>
    </xf>
    <xf numFmtId="2" fontId="2" fillId="2" borderId="44" xfId="0" applyNumberFormat="1" applyFont="1" applyFill="1" applyBorder="1" applyAlignment="1">
      <alignment horizontal="left" vertical="center" wrapText="1"/>
    </xf>
    <xf numFmtId="2" fontId="2" fillId="2" borderId="2" xfId="0" applyNumberFormat="1" applyFont="1" applyFill="1" applyBorder="1" applyAlignment="1">
      <alignment horizontal="left" vertical="center" wrapText="1"/>
    </xf>
    <xf numFmtId="4" fontId="2" fillId="2" borderId="2" xfId="0" applyNumberFormat="1" applyFont="1" applyFill="1" applyBorder="1" applyAlignment="1">
      <alignment horizontal="left" vertical="center" wrapText="1"/>
    </xf>
    <xf numFmtId="2" fontId="2" fillId="2" borderId="60" xfId="0" applyNumberFormat="1" applyFont="1" applyFill="1" applyBorder="1" applyAlignment="1">
      <alignment horizontal="left" vertical="center"/>
    </xf>
    <xf numFmtId="2" fontId="2" fillId="2" borderId="61" xfId="0" applyNumberFormat="1" applyFont="1" applyFill="1" applyBorder="1" applyAlignment="1">
      <alignment horizontal="left" vertical="center"/>
    </xf>
    <xf numFmtId="0" fontId="20" fillId="4" borderId="9" xfId="1" applyFont="1" applyFill="1" applyBorder="1" applyAlignment="1">
      <alignment horizontal="center" vertical="center" wrapText="1"/>
    </xf>
    <xf numFmtId="3" fontId="40" fillId="0" borderId="0" xfId="0" applyNumberFormat="1" applyFont="1" applyAlignment="1">
      <alignment horizontal="right" vertical="center"/>
    </xf>
    <xf numFmtId="3" fontId="40" fillId="0" borderId="0" xfId="0" applyNumberFormat="1" applyFont="1" applyAlignment="1">
      <alignment vertical="center"/>
    </xf>
    <xf numFmtId="43" fontId="46" fillId="0" borderId="0" xfId="0" applyNumberFormat="1" applyFont="1"/>
    <xf numFmtId="2" fontId="4" fillId="4" borderId="10" xfId="1" applyNumberFormat="1" applyFont="1" applyFill="1" applyBorder="1" applyAlignment="1">
      <alignment horizontal="left" vertical="center" wrapText="1"/>
    </xf>
    <xf numFmtId="0" fontId="48" fillId="0" borderId="0" xfId="0" applyFont="1"/>
    <xf numFmtId="3" fontId="48" fillId="0" borderId="0" xfId="0" applyNumberFormat="1" applyFont="1"/>
    <xf numFmtId="3" fontId="39" fillId="0" borderId="0" xfId="0" applyNumberFormat="1" applyFont="1"/>
    <xf numFmtId="2" fontId="18" fillId="4" borderId="10" xfId="1" applyNumberFormat="1" applyFont="1" applyFill="1" applyBorder="1" applyAlignment="1">
      <alignment horizontal="left" vertical="center"/>
    </xf>
    <xf numFmtId="0" fontId="18" fillId="4" borderId="8" xfId="1" applyFont="1" applyFill="1" applyBorder="1" applyAlignment="1">
      <alignment vertical="center" wrapText="1"/>
    </xf>
    <xf numFmtId="0" fontId="18" fillId="4" borderId="45" xfId="1" applyFont="1" applyFill="1" applyBorder="1" applyAlignment="1">
      <alignment vertical="center" wrapText="1"/>
    </xf>
    <xf numFmtId="0" fontId="24" fillId="4" borderId="48" xfId="1" applyFont="1" applyFill="1" applyBorder="1" applyAlignment="1">
      <alignment horizontal="right" wrapText="1"/>
    </xf>
    <xf numFmtId="0" fontId="18" fillId="4" borderId="47" xfId="1" applyFont="1" applyFill="1" applyBorder="1" applyAlignment="1">
      <alignment vertical="center" wrapText="1"/>
    </xf>
    <xf numFmtId="0" fontId="24" fillId="4" borderId="55" xfId="1" applyFont="1" applyFill="1" applyBorder="1" applyAlignment="1">
      <alignment horizontal="right" wrapText="1"/>
    </xf>
    <xf numFmtId="0" fontId="24" fillId="4" borderId="56" xfId="1" applyFont="1" applyFill="1" applyBorder="1" applyAlignment="1">
      <alignment horizontal="right" wrapText="1"/>
    </xf>
    <xf numFmtId="168" fontId="20" fillId="4" borderId="48" xfId="1" applyNumberFormat="1" applyFont="1" applyFill="1" applyBorder="1" applyAlignment="1">
      <alignment horizontal="right" wrapText="1"/>
    </xf>
    <xf numFmtId="0" fontId="20" fillId="4" borderId="31" xfId="1" applyFont="1" applyFill="1" applyBorder="1" applyAlignment="1">
      <alignment vertical="center" wrapText="1"/>
    </xf>
    <xf numFmtId="0" fontId="20" fillId="4" borderId="45" xfId="1" applyFont="1" applyFill="1" applyBorder="1" applyAlignment="1">
      <alignment horizontal="left" vertical="center" wrapText="1"/>
    </xf>
    <xf numFmtId="0" fontId="17" fillId="4" borderId="0" xfId="1" applyFont="1" applyFill="1" applyAlignment="1">
      <alignment vertical="center"/>
    </xf>
    <xf numFmtId="0" fontId="16" fillId="4" borderId="0" xfId="1" applyFill="1" applyAlignment="1">
      <alignment vertical="center"/>
    </xf>
    <xf numFmtId="2" fontId="18" fillId="4" borderId="8" xfId="1" applyNumberFormat="1" applyFont="1" applyFill="1" applyBorder="1" applyAlignment="1">
      <alignment horizontal="left" vertical="center"/>
    </xf>
    <xf numFmtId="2" fontId="18" fillId="4" borderId="55" xfId="1" applyNumberFormat="1" applyFont="1" applyFill="1" applyBorder="1" applyAlignment="1">
      <alignment horizontal="left" vertical="center"/>
    </xf>
    <xf numFmtId="0" fontId="2" fillId="4" borderId="47" xfId="1" applyFont="1" applyFill="1" applyBorder="1" applyAlignment="1">
      <alignment vertical="center" wrapText="1"/>
    </xf>
    <xf numFmtId="0" fontId="21" fillId="4" borderId="47" xfId="1" applyFont="1" applyFill="1" applyBorder="1" applyAlignment="1">
      <alignment horizontal="right" wrapText="1"/>
    </xf>
    <xf numFmtId="0" fontId="8" fillId="4" borderId="48" xfId="1" applyFont="1" applyFill="1" applyBorder="1" applyAlignment="1">
      <alignment horizontal="right" wrapText="1"/>
    </xf>
    <xf numFmtId="0" fontId="20" fillId="4" borderId="47" xfId="1" applyFont="1" applyFill="1" applyBorder="1" applyAlignment="1">
      <alignment horizontal="right" wrapText="1"/>
    </xf>
    <xf numFmtId="0" fontId="2" fillId="4" borderId="47" xfId="1" applyFont="1" applyFill="1" applyBorder="1" applyAlignment="1">
      <alignment wrapText="1"/>
    </xf>
    <xf numFmtId="0" fontId="2" fillId="4" borderId="10" xfId="1" applyFont="1" applyFill="1" applyBorder="1" applyAlignment="1">
      <alignment vertical="center" wrapText="1"/>
    </xf>
    <xf numFmtId="0" fontId="2" fillId="4" borderId="45" xfId="1" applyFont="1" applyFill="1" applyBorder="1" applyAlignment="1">
      <alignment vertical="center" wrapText="1"/>
    </xf>
    <xf numFmtId="0" fontId="2" fillId="2" borderId="9" xfId="1" applyFont="1" applyFill="1" applyBorder="1" applyAlignment="1">
      <alignment horizontal="center" vertical="center" wrapText="1"/>
    </xf>
    <xf numFmtId="0" fontId="2" fillId="4" borderId="16" xfId="1" applyFont="1" applyFill="1" applyBorder="1" applyAlignment="1">
      <alignment horizontal="left" vertical="center"/>
    </xf>
    <xf numFmtId="0" fontId="21" fillId="4" borderId="7" xfId="1" applyFont="1" applyFill="1" applyBorder="1" applyAlignment="1">
      <alignment horizontal="center" vertical="center" wrapText="1"/>
    </xf>
    <xf numFmtId="0" fontId="30" fillId="2" borderId="47" xfId="1" applyFont="1" applyFill="1" applyBorder="1" applyAlignment="1">
      <alignment horizontal="right" wrapText="1"/>
    </xf>
    <xf numFmtId="0" fontId="29" fillId="2" borderId="48" xfId="1" applyFont="1" applyFill="1" applyBorder="1" applyAlignment="1">
      <alignment horizontal="right" wrapText="1"/>
    </xf>
    <xf numFmtId="0" fontId="32" fillId="4" borderId="0" xfId="1" applyFont="1" applyFill="1"/>
    <xf numFmtId="0" fontId="49" fillId="4" borderId="0" xfId="1" applyFont="1" applyFill="1"/>
    <xf numFmtId="0" fontId="2" fillId="4" borderId="45" xfId="1" applyFont="1" applyFill="1" applyBorder="1" applyAlignment="1">
      <alignment horizontal="left" vertical="center"/>
    </xf>
    <xf numFmtId="0" fontId="2" fillId="4" borderId="47" xfId="1" applyFont="1" applyFill="1" applyBorder="1" applyAlignment="1">
      <alignment horizontal="left" vertical="center" wrapText="1"/>
    </xf>
    <xf numFmtId="0" fontId="19" fillId="4" borderId="48" xfId="1" applyFont="1" applyFill="1" applyBorder="1" applyAlignment="1">
      <alignment horizontal="left" vertical="center" wrapText="1"/>
    </xf>
    <xf numFmtId="2" fontId="18" fillId="4" borderId="45" xfId="1" applyNumberFormat="1" applyFont="1" applyFill="1" applyBorder="1" applyAlignment="1">
      <alignment vertical="center"/>
    </xf>
    <xf numFmtId="49" fontId="21" fillId="4" borderId="8" xfId="1" applyNumberFormat="1" applyFont="1" applyFill="1" applyBorder="1" applyAlignment="1">
      <alignment horizontal="center" vertical="center" wrapText="1"/>
    </xf>
    <xf numFmtId="49" fontId="20" fillId="4" borderId="10" xfId="1" applyNumberFormat="1" applyFont="1" applyFill="1" applyBorder="1" applyAlignment="1">
      <alignment wrapText="1"/>
    </xf>
    <xf numFmtId="49" fontId="4" fillId="2" borderId="10" xfId="1" applyNumberFormat="1" applyFont="1" applyFill="1" applyBorder="1" applyAlignment="1">
      <alignment horizontal="center" vertical="center" wrapText="1"/>
    </xf>
    <xf numFmtId="49" fontId="4" fillId="2" borderId="10" xfId="1" applyNumberFormat="1" applyFont="1" applyFill="1" applyBorder="1" applyAlignment="1">
      <alignment vertical="center" wrapText="1"/>
    </xf>
    <xf numFmtId="49" fontId="4" fillId="2" borderId="8" xfId="1" applyNumberFormat="1" applyFont="1" applyFill="1" applyBorder="1" applyAlignment="1">
      <alignment vertical="center" wrapText="1"/>
    </xf>
    <xf numFmtId="49" fontId="25" fillId="0" borderId="10" xfId="1" applyNumberFormat="1" applyFont="1" applyBorder="1" applyAlignment="1">
      <alignment horizontal="center" vertical="center" wrapText="1"/>
    </xf>
    <xf numFmtId="49" fontId="27" fillId="0" borderId="10" xfId="1" applyNumberFormat="1" applyFont="1" applyBorder="1" applyAlignment="1">
      <alignment horizontal="right" wrapText="1"/>
    </xf>
    <xf numFmtId="49" fontId="29" fillId="0" borderId="10" xfId="1" applyNumberFormat="1" applyFont="1" applyBorder="1" applyAlignment="1">
      <alignment horizontal="right" wrapText="1"/>
    </xf>
    <xf numFmtId="49" fontId="30" fillId="0" borderId="10" xfId="1" applyNumberFormat="1" applyFont="1" applyBorder="1" applyAlignment="1">
      <alignment wrapText="1"/>
    </xf>
    <xf numFmtId="49" fontId="20" fillId="4" borderId="10" xfId="1" applyNumberFormat="1" applyFont="1" applyFill="1" applyBorder="1" applyAlignment="1">
      <alignment vertical="center" wrapText="1"/>
    </xf>
    <xf numFmtId="49" fontId="19" fillId="4" borderId="10" xfId="1" applyNumberFormat="1" applyFont="1" applyFill="1" applyBorder="1" applyAlignment="1">
      <alignment horizontal="center" vertical="center" wrapText="1"/>
    </xf>
    <xf numFmtId="49" fontId="19" fillId="4" borderId="48" xfId="1" applyNumberFormat="1" applyFont="1" applyFill="1" applyBorder="1" applyAlignment="1">
      <alignment horizontal="center" vertical="center" wrapText="1"/>
    </xf>
    <xf numFmtId="49" fontId="19" fillId="4" borderId="8" xfId="1" applyNumberFormat="1" applyFont="1" applyFill="1" applyBorder="1" applyAlignment="1">
      <alignment horizontal="center" vertical="center" wrapText="1"/>
    </xf>
    <xf numFmtId="49" fontId="31" fillId="2" borderId="10" xfId="1" applyNumberFormat="1" applyFont="1" applyFill="1" applyBorder="1" applyAlignment="1">
      <alignment horizontal="center" vertical="center" wrapText="1"/>
    </xf>
    <xf numFmtId="49" fontId="25" fillId="2" borderId="10" xfId="1" applyNumberFormat="1" applyFont="1" applyFill="1" applyBorder="1" applyAlignment="1">
      <alignment horizontal="center" vertical="center" wrapText="1"/>
    </xf>
    <xf numFmtId="49" fontId="27" fillId="2" borderId="10" xfId="1" applyNumberFormat="1" applyFont="1" applyFill="1" applyBorder="1" applyAlignment="1">
      <alignment horizontal="right" wrapText="1"/>
    </xf>
    <xf numFmtId="49" fontId="29" fillId="2" borderId="10" xfId="1" applyNumberFormat="1" applyFont="1" applyFill="1" applyBorder="1" applyAlignment="1">
      <alignment horizontal="right" wrapText="1"/>
    </xf>
    <xf numFmtId="49" fontId="31" fillId="2" borderId="8" xfId="1" applyNumberFormat="1" applyFont="1" applyFill="1" applyBorder="1" applyAlignment="1">
      <alignment horizontal="center" vertical="center" wrapText="1"/>
    </xf>
    <xf numFmtId="49" fontId="20" fillId="4" borderId="31" xfId="1" applyNumberFormat="1" applyFont="1" applyFill="1" applyBorder="1" applyAlignment="1">
      <alignment horizontal="center" vertical="center" wrapText="1"/>
    </xf>
    <xf numFmtId="49" fontId="25" fillId="2" borderId="8" xfId="1" applyNumberFormat="1" applyFont="1" applyFill="1" applyBorder="1" applyAlignment="1">
      <alignment horizontal="center" vertical="center" wrapText="1"/>
    </xf>
    <xf numFmtId="49" fontId="27" fillId="2" borderId="8" xfId="1" applyNumberFormat="1" applyFont="1" applyFill="1" applyBorder="1" applyAlignment="1">
      <alignment horizontal="right" wrapText="1"/>
    </xf>
    <xf numFmtId="49" fontId="29" fillId="2" borderId="8" xfId="1" applyNumberFormat="1" applyFont="1" applyFill="1" applyBorder="1" applyAlignment="1">
      <alignment horizontal="right" wrapText="1"/>
    </xf>
    <xf numFmtId="49" fontId="19" fillId="4" borderId="31" xfId="1" applyNumberFormat="1" applyFont="1" applyFill="1" applyBorder="1" applyAlignment="1">
      <alignment horizontal="center" vertical="center" wrapText="1"/>
    </xf>
    <xf numFmtId="49" fontId="20" fillId="4" borderId="8" xfId="1" applyNumberFormat="1" applyFont="1" applyFill="1" applyBorder="1" applyAlignment="1">
      <alignment horizontal="center" vertical="center" wrapText="1"/>
    </xf>
    <xf numFmtId="49" fontId="29" fillId="2" borderId="10" xfId="1" applyNumberFormat="1" applyFont="1" applyFill="1" applyBorder="1" applyAlignment="1">
      <alignment horizontal="center" vertical="center" wrapText="1"/>
    </xf>
    <xf numFmtId="49" fontId="29" fillId="2" borderId="10" xfId="1" applyNumberFormat="1" applyFont="1" applyFill="1" applyBorder="1" applyAlignment="1">
      <alignment vertical="center" wrapText="1"/>
    </xf>
    <xf numFmtId="49" fontId="28" fillId="2" borderId="10" xfId="1" applyNumberFormat="1" applyFont="1" applyFill="1" applyBorder="1" applyAlignment="1">
      <alignment horizontal="center" vertical="center" wrapText="1"/>
    </xf>
    <xf numFmtId="49" fontId="28" fillId="2" borderId="47" xfId="1" applyNumberFormat="1" applyFont="1" applyFill="1" applyBorder="1" applyAlignment="1">
      <alignment horizontal="center" vertical="center" wrapText="1"/>
    </xf>
    <xf numFmtId="49" fontId="28" fillId="2" borderId="55" xfId="1" applyNumberFormat="1" applyFont="1" applyFill="1" applyBorder="1" applyAlignment="1">
      <alignment vertical="center" wrapText="1"/>
    </xf>
    <xf numFmtId="49" fontId="24" fillId="4" borderId="8" xfId="1" applyNumberFormat="1" applyFont="1" applyFill="1" applyBorder="1" applyAlignment="1">
      <alignment horizontal="right" wrapText="1"/>
    </xf>
    <xf numFmtId="49" fontId="24" fillId="4" borderId="10" xfId="1" applyNumberFormat="1" applyFont="1" applyFill="1" applyBorder="1" applyAlignment="1">
      <alignment horizontal="center" vertical="center" wrapText="1"/>
    </xf>
    <xf numFmtId="49" fontId="30" fillId="2" borderId="10" xfId="1" applyNumberFormat="1" applyFont="1" applyFill="1" applyBorder="1" applyAlignment="1">
      <alignment wrapText="1"/>
    </xf>
    <xf numFmtId="49" fontId="30" fillId="2" borderId="10" xfId="1" applyNumberFormat="1" applyFont="1" applyFill="1" applyBorder="1" applyAlignment="1">
      <alignment horizontal="center" vertical="center" wrapText="1"/>
    </xf>
    <xf numFmtId="49" fontId="30" fillId="2" borderId="10" xfId="1" applyNumberFormat="1" applyFont="1" applyFill="1" applyBorder="1" applyAlignment="1">
      <alignment vertical="center" wrapText="1"/>
    </xf>
    <xf numFmtId="49" fontId="30" fillId="2" borderId="8" xfId="1" applyNumberFormat="1" applyFont="1" applyFill="1" applyBorder="1" applyAlignment="1">
      <alignment horizontal="center" vertical="center" wrapText="1"/>
    </xf>
    <xf numFmtId="49" fontId="20" fillId="4" borderId="0" xfId="1" applyNumberFormat="1" applyFont="1" applyFill="1" applyAlignment="1">
      <alignment horizontal="center" vertical="center" wrapText="1"/>
    </xf>
    <xf numFmtId="49" fontId="19" fillId="4" borderId="0" xfId="1" applyNumberFormat="1" applyFont="1" applyFill="1" applyAlignment="1">
      <alignment horizontal="center" vertical="center" wrapText="1"/>
    </xf>
    <xf numFmtId="49" fontId="8" fillId="4" borderId="10" xfId="1" applyNumberFormat="1" applyFont="1" applyFill="1" applyBorder="1" applyAlignment="1">
      <alignment horizontal="center" wrapText="1"/>
    </xf>
    <xf numFmtId="49" fontId="24" fillId="4" borderId="10" xfId="1" applyNumberFormat="1" applyFont="1" applyFill="1" applyBorder="1" applyAlignment="1">
      <alignment horizontal="center" wrapText="1"/>
    </xf>
    <xf numFmtId="49" fontId="2" fillId="4" borderId="16" xfId="1" applyNumberFormat="1" applyFont="1" applyFill="1" applyBorder="1" applyAlignment="1">
      <alignment horizontal="center" vertical="center" wrapText="1"/>
    </xf>
    <xf numFmtId="2" fontId="18" fillId="4" borderId="47" xfId="1" applyNumberFormat="1" applyFont="1" applyFill="1" applyBorder="1" applyAlignment="1">
      <alignment horizontal="left" vertical="center" wrapText="1"/>
    </xf>
    <xf numFmtId="2" fontId="18" fillId="4" borderId="45" xfId="1" applyNumberFormat="1" applyFont="1" applyFill="1" applyBorder="1" applyAlignment="1">
      <alignment horizontal="left" vertical="center" wrapText="1"/>
    </xf>
    <xf numFmtId="0" fontId="18" fillId="4" borderId="47" xfId="1" applyFont="1" applyFill="1" applyBorder="1" applyAlignment="1">
      <alignment vertical="center"/>
    </xf>
    <xf numFmtId="2" fontId="18" fillId="4" borderId="45" xfId="1" applyNumberFormat="1" applyFont="1" applyFill="1" applyBorder="1" applyAlignment="1">
      <alignment horizontal="left" vertical="center"/>
    </xf>
    <xf numFmtId="0" fontId="51" fillId="4" borderId="0" xfId="1" applyFont="1" applyFill="1"/>
    <xf numFmtId="0" fontId="53" fillId="4" borderId="0" xfId="1" applyFont="1" applyFill="1"/>
    <xf numFmtId="0" fontId="53" fillId="0" borderId="0" xfId="1" applyFont="1"/>
    <xf numFmtId="0" fontId="20" fillId="4" borderId="55" xfId="1" applyFont="1" applyFill="1" applyBorder="1" applyAlignment="1">
      <alignment horizontal="right" wrapText="1"/>
    </xf>
    <xf numFmtId="49" fontId="19" fillId="0" borderId="8" xfId="1" applyNumberFormat="1" applyFont="1" applyBorder="1" applyAlignment="1">
      <alignment horizontal="center" vertical="center" wrapText="1"/>
    </xf>
    <xf numFmtId="2" fontId="18" fillId="4" borderId="47" xfId="1" applyNumberFormat="1" applyFont="1" applyFill="1" applyBorder="1" applyAlignment="1">
      <alignment horizontal="left" vertical="center"/>
    </xf>
    <xf numFmtId="0" fontId="40" fillId="0" borderId="0" xfId="0" applyFont="1" applyAlignment="1">
      <alignment horizontal="left" vertical="center"/>
    </xf>
    <xf numFmtId="0" fontId="40" fillId="0" borderId="0" xfId="0" applyFont="1" applyAlignment="1">
      <alignment horizontal="left" vertical="center" wrapText="1"/>
    </xf>
    <xf numFmtId="49" fontId="20" fillId="0" borderId="10" xfId="1" applyNumberFormat="1" applyFont="1" applyFill="1" applyBorder="1" applyAlignment="1">
      <alignment horizontal="center" vertical="center" wrapText="1"/>
    </xf>
    <xf numFmtId="49" fontId="31" fillId="2" borderId="48" xfId="1" applyNumberFormat="1" applyFont="1" applyFill="1" applyBorder="1" applyAlignment="1">
      <alignment vertical="center" wrapText="1"/>
    </xf>
    <xf numFmtId="0" fontId="2" fillId="4" borderId="10" xfId="1" applyFont="1" applyFill="1" applyBorder="1" applyAlignment="1">
      <alignment horizontal="left" vertical="center"/>
    </xf>
    <xf numFmtId="0" fontId="2" fillId="4" borderId="47" xfId="1" applyFont="1" applyFill="1" applyBorder="1" applyAlignment="1">
      <alignment horizontal="left" vertical="center"/>
    </xf>
    <xf numFmtId="0" fontId="4" fillId="2" borderId="31" xfId="0" applyFont="1" applyFill="1" applyBorder="1" applyAlignment="1">
      <alignment horizontal="center" vertical="center" wrapText="1"/>
    </xf>
    <xf numFmtId="0" fontId="9" fillId="2" borderId="31" xfId="0" applyFont="1" applyFill="1" applyBorder="1" applyAlignment="1">
      <alignment horizontal="left" vertical="center" wrapText="1"/>
    </xf>
    <xf numFmtId="0" fontId="4" fillId="2" borderId="37" xfId="0" applyFont="1" applyFill="1" applyBorder="1" applyAlignment="1">
      <alignment vertical="center" wrapText="1"/>
    </xf>
    <xf numFmtId="165" fontId="4" fillId="2" borderId="31" xfId="0" applyNumberFormat="1" applyFont="1" applyFill="1" applyBorder="1" applyAlignment="1">
      <alignment horizontal="right" wrapText="1"/>
    </xf>
    <xf numFmtId="2" fontId="7" fillId="2" borderId="10" xfId="0" applyNumberFormat="1" applyFont="1" applyFill="1" applyBorder="1" applyAlignment="1">
      <alignment horizontal="center" vertical="center" wrapText="1"/>
    </xf>
    <xf numFmtId="0" fontId="3" fillId="2" borderId="48" xfId="0" applyFont="1" applyFill="1" applyBorder="1" applyAlignment="1">
      <alignment vertical="top" wrapText="1"/>
    </xf>
    <xf numFmtId="0" fontId="4" fillId="2" borderId="30" xfId="0" applyFont="1" applyFill="1" applyBorder="1" applyAlignment="1">
      <alignment horizontal="center" vertical="center" wrapText="1"/>
    </xf>
    <xf numFmtId="0" fontId="4" fillId="0" borderId="31" xfId="0" applyFont="1" applyBorder="1" applyAlignment="1">
      <alignment vertical="center" wrapText="1"/>
    </xf>
    <xf numFmtId="0" fontId="4" fillId="0" borderId="31" xfId="0" applyFont="1" applyBorder="1" applyAlignment="1">
      <alignment horizontal="right" wrapText="1"/>
    </xf>
    <xf numFmtId="0" fontId="1" fillId="2" borderId="0" xfId="0" applyFont="1" applyFill="1" applyAlignment="1">
      <alignment vertical="center"/>
    </xf>
    <xf numFmtId="0" fontId="4" fillId="0" borderId="12" xfId="0" applyFont="1" applyFill="1" applyBorder="1" applyAlignment="1">
      <alignment horizontal="center" vertical="center" wrapText="1"/>
    </xf>
    <xf numFmtId="0" fontId="4" fillId="0" borderId="13" xfId="0" applyFont="1" applyFill="1" applyBorder="1" applyAlignment="1">
      <alignment vertical="center" wrapText="1"/>
    </xf>
    <xf numFmtId="0" fontId="4" fillId="0" borderId="13" xfId="0" applyFont="1" applyFill="1" applyBorder="1" applyAlignment="1">
      <alignment horizontal="right" wrapText="1"/>
    </xf>
    <xf numFmtId="165" fontId="4" fillId="0" borderId="13" xfId="0" applyNumberFormat="1" applyFont="1" applyFill="1" applyBorder="1" applyAlignment="1">
      <alignment horizontal="right" wrapText="1"/>
    </xf>
    <xf numFmtId="0" fontId="2" fillId="2" borderId="47" xfId="0" applyFont="1" applyFill="1" applyBorder="1" applyAlignment="1">
      <alignment vertical="center"/>
    </xf>
    <xf numFmtId="3" fontId="18" fillId="4" borderId="0" xfId="1" applyNumberFormat="1" applyFont="1" applyFill="1" applyBorder="1" applyAlignment="1">
      <alignment horizontal="center" vertical="center" wrapText="1"/>
    </xf>
    <xf numFmtId="0" fontId="2" fillId="4" borderId="15" xfId="1" applyFont="1" applyFill="1" applyBorder="1" applyAlignment="1">
      <alignment horizontal="center" vertical="center" wrapText="1"/>
    </xf>
    <xf numFmtId="0" fontId="2" fillId="4" borderId="9" xfId="1" applyFont="1" applyFill="1" applyBorder="1" applyAlignment="1">
      <alignment horizontal="center" vertical="center" wrapText="1"/>
    </xf>
    <xf numFmtId="49" fontId="2" fillId="4" borderId="10" xfId="1" applyNumberFormat="1" applyFont="1" applyFill="1" applyBorder="1" applyAlignment="1">
      <alignment horizontal="center" vertical="center" wrapText="1"/>
    </xf>
    <xf numFmtId="49" fontId="2" fillId="4" borderId="10" xfId="1" applyNumberFormat="1" applyFont="1" applyFill="1" applyBorder="1" applyAlignment="1">
      <alignment vertical="center" wrapText="1"/>
    </xf>
    <xf numFmtId="0" fontId="2" fillId="4" borderId="12" xfId="1" applyFont="1" applyFill="1" applyBorder="1" applyAlignment="1">
      <alignment horizontal="center" vertical="center" wrapText="1"/>
    </xf>
    <xf numFmtId="49" fontId="2" fillId="4" borderId="13" xfId="1" applyNumberFormat="1" applyFont="1" applyFill="1" applyBorder="1" applyAlignment="1">
      <alignment horizontal="center" vertical="center" wrapText="1"/>
    </xf>
    <xf numFmtId="0" fontId="20" fillId="0" borderId="10" xfId="1" applyFont="1" applyFill="1" applyBorder="1" applyAlignment="1">
      <alignment vertical="center" wrapText="1"/>
    </xf>
    <xf numFmtId="0" fontId="2" fillId="0" borderId="15" xfId="0" applyFont="1" applyFill="1" applyBorder="1" applyAlignment="1">
      <alignment horizontal="center" vertical="center" wrapText="1"/>
    </xf>
    <xf numFmtId="0" fontId="2" fillId="0" borderId="46" xfId="0" applyFont="1" applyFill="1" applyBorder="1" applyAlignment="1">
      <alignment vertical="center" wrapText="1"/>
    </xf>
    <xf numFmtId="0" fontId="11" fillId="0" borderId="44" xfId="0" applyFont="1" applyFill="1" applyBorder="1" applyAlignment="1">
      <alignment vertical="top" wrapText="1"/>
    </xf>
    <xf numFmtId="0" fontId="11" fillId="0" borderId="2" xfId="0" applyFont="1" applyFill="1" applyBorder="1" applyAlignment="1">
      <alignment vertical="top" wrapText="1"/>
    </xf>
    <xf numFmtId="0" fontId="4" fillId="0" borderId="7" xfId="0" applyFont="1" applyFill="1" applyBorder="1" applyAlignment="1">
      <alignment horizontal="center" wrapText="1"/>
    </xf>
    <xf numFmtId="0" fontId="4" fillId="0" borderId="8" xfId="0" applyFont="1" applyFill="1" applyBorder="1" applyAlignment="1">
      <alignment horizontal="left" vertical="center" wrapText="1"/>
    </xf>
    <xf numFmtId="0" fontId="4" fillId="0" borderId="8" xfId="0" applyFont="1" applyFill="1" applyBorder="1" applyAlignment="1">
      <alignment horizontal="right" vertical="center" wrapText="1"/>
    </xf>
    <xf numFmtId="4" fontId="4" fillId="0" borderId="8" xfId="0" applyNumberFormat="1" applyFont="1" applyFill="1" applyBorder="1" applyAlignment="1">
      <alignment horizontal="right" vertical="center" wrapText="1"/>
    </xf>
    <xf numFmtId="0" fontId="4" fillId="0" borderId="9" xfId="0" applyFont="1" applyFill="1" applyBorder="1" applyAlignment="1">
      <alignment horizontal="center" wrapText="1"/>
    </xf>
    <xf numFmtId="0" fontId="4" fillId="0" borderId="10" xfId="0" applyFont="1" applyFill="1" applyBorder="1" applyAlignment="1">
      <alignment horizontal="left" vertical="center" wrapText="1"/>
    </xf>
    <xf numFmtId="0" fontId="4" fillId="0" borderId="10" xfId="0" applyFont="1" applyFill="1" applyBorder="1" applyAlignment="1">
      <alignment horizontal="right" vertical="center" wrapText="1"/>
    </xf>
    <xf numFmtId="4" fontId="4" fillId="0" borderId="10" xfId="0" applyNumberFormat="1" applyFont="1" applyFill="1" applyBorder="1" applyAlignment="1">
      <alignment horizontal="right" vertical="center" wrapText="1"/>
    </xf>
    <xf numFmtId="0" fontId="4" fillId="0" borderId="30" xfId="0" applyFont="1" applyFill="1" applyBorder="1" applyAlignment="1">
      <alignment horizontal="center" wrapText="1"/>
    </xf>
    <xf numFmtId="0" fontId="4" fillId="0" borderId="31" xfId="0" applyFont="1" applyFill="1" applyBorder="1" applyAlignment="1">
      <alignment horizontal="left" vertical="center" wrapText="1"/>
    </xf>
    <xf numFmtId="0" fontId="4" fillId="0" borderId="31" xfId="0" applyFont="1" applyFill="1" applyBorder="1" applyAlignment="1">
      <alignment horizontal="right" vertical="center" wrapText="1"/>
    </xf>
    <xf numFmtId="4" fontId="4" fillId="0" borderId="31" xfId="0" applyNumberFormat="1" applyFont="1" applyFill="1" applyBorder="1" applyAlignment="1">
      <alignment horizontal="right"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vertical="center" wrapText="1"/>
    </xf>
    <xf numFmtId="0" fontId="4" fillId="0" borderId="10" xfId="0" applyFont="1" applyFill="1" applyBorder="1" applyAlignment="1">
      <alignment horizontal="right" wrapText="1"/>
    </xf>
    <xf numFmtId="165" fontId="4" fillId="0" borderId="10" xfId="0" applyNumberFormat="1" applyFont="1" applyFill="1" applyBorder="1" applyAlignment="1">
      <alignment horizontal="right" wrapText="1"/>
    </xf>
    <xf numFmtId="0" fontId="2" fillId="0" borderId="44" xfId="0" applyFont="1" applyFill="1" applyBorder="1" applyAlignment="1">
      <alignment vertical="center" wrapText="1"/>
    </xf>
    <xf numFmtId="0" fontId="4" fillId="0" borderId="15"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8" xfId="0" applyFont="1" applyFill="1" applyBorder="1" applyAlignment="1">
      <alignment vertical="center" wrapText="1"/>
    </xf>
    <xf numFmtId="0" fontId="4" fillId="0" borderId="37" xfId="0" applyFont="1" applyFill="1" applyBorder="1" applyAlignment="1">
      <alignment horizontal="right" wrapText="1"/>
    </xf>
    <xf numFmtId="165" fontId="4" fillId="0" borderId="37" xfId="0" applyNumberFormat="1" applyFont="1" applyFill="1" applyBorder="1" applyAlignment="1">
      <alignment horizontal="right" wrapText="1"/>
    </xf>
    <xf numFmtId="0" fontId="4" fillId="0" borderId="8" xfId="0" applyFont="1" applyFill="1" applyBorder="1" applyAlignment="1">
      <alignment horizontal="right" wrapText="1"/>
    </xf>
    <xf numFmtId="165" fontId="4" fillId="0" borderId="8" xfId="0" applyNumberFormat="1" applyFont="1" applyFill="1" applyBorder="1" applyAlignment="1">
      <alignment horizontal="right" wrapText="1"/>
    </xf>
    <xf numFmtId="0" fontId="4" fillId="0" borderId="7"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1" xfId="0" applyFont="1" applyFill="1" applyBorder="1" applyAlignment="1">
      <alignment vertical="center" wrapText="1"/>
    </xf>
    <xf numFmtId="0" fontId="4" fillId="0" borderId="31" xfId="0" applyFont="1" applyFill="1" applyBorder="1" applyAlignment="1">
      <alignment horizontal="right" wrapText="1"/>
    </xf>
    <xf numFmtId="165" fontId="4" fillId="0" borderId="31" xfId="0" applyNumberFormat="1" applyFont="1" applyFill="1" applyBorder="1" applyAlignment="1">
      <alignment horizontal="right" wrapText="1"/>
    </xf>
    <xf numFmtId="0" fontId="18" fillId="0" borderId="9" xfId="1" applyFont="1" applyFill="1" applyBorder="1" applyAlignment="1">
      <alignment horizontal="center" vertical="center" wrapText="1"/>
    </xf>
    <xf numFmtId="49" fontId="18" fillId="0" borderId="10" xfId="1" applyNumberFormat="1" applyFont="1" applyFill="1" applyBorder="1" applyAlignment="1">
      <alignment horizontal="center" vertical="center" wrapText="1"/>
    </xf>
    <xf numFmtId="0" fontId="18" fillId="0" borderId="15" xfId="1" applyFont="1" applyFill="1" applyBorder="1" applyAlignment="1">
      <alignment horizontal="center" vertical="center" wrapText="1"/>
    </xf>
    <xf numFmtId="49" fontId="18" fillId="0" borderId="16" xfId="1" applyNumberFormat="1" applyFont="1" applyFill="1" applyBorder="1" applyAlignment="1">
      <alignment horizontal="center" vertical="center" wrapText="1"/>
    </xf>
    <xf numFmtId="0" fontId="2" fillId="0" borderId="44" xfId="1" applyFont="1" applyFill="1" applyBorder="1" applyAlignment="1">
      <alignment vertical="center" wrapText="1"/>
    </xf>
    <xf numFmtId="49" fontId="20" fillId="0" borderId="13" xfId="1" applyNumberFormat="1" applyFont="1" applyFill="1" applyBorder="1" applyAlignment="1">
      <alignment horizontal="center" vertical="center" wrapText="1"/>
    </xf>
    <xf numFmtId="1" fontId="20" fillId="0" borderId="9" xfId="1" applyNumberFormat="1" applyFont="1" applyFill="1" applyBorder="1" applyAlignment="1">
      <alignment horizontal="center" vertical="center" wrapText="1"/>
    </xf>
    <xf numFmtId="0" fontId="56" fillId="0" borderId="2" xfId="1" applyFont="1" applyFill="1" applyBorder="1" applyAlignment="1">
      <alignment wrapText="1"/>
    </xf>
    <xf numFmtId="0" fontId="56" fillId="0" borderId="3" xfId="1" applyFont="1" applyFill="1" applyBorder="1" applyAlignment="1">
      <alignment wrapText="1"/>
    </xf>
    <xf numFmtId="0" fontId="4" fillId="0" borderId="13" xfId="0" applyFont="1" applyFill="1" applyBorder="1" applyAlignment="1">
      <alignment horizontal="left" vertical="center" wrapText="1"/>
    </xf>
    <xf numFmtId="0" fontId="20" fillId="0" borderId="9" xfId="1" applyFont="1" applyFill="1" applyBorder="1" applyAlignment="1">
      <alignment horizontal="center" vertical="center" wrapText="1"/>
    </xf>
    <xf numFmtId="0" fontId="20" fillId="0" borderId="12" xfId="1" applyFont="1" applyFill="1" applyBorder="1" applyAlignment="1">
      <alignment horizontal="center" vertical="center" wrapText="1"/>
    </xf>
    <xf numFmtId="0" fontId="8" fillId="4" borderId="9" xfId="1" applyFont="1" applyFill="1" applyBorder="1" applyAlignment="1">
      <alignment horizontal="center" wrapText="1"/>
    </xf>
    <xf numFmtId="0" fontId="24" fillId="4" borderId="9" xfId="1" applyFont="1" applyFill="1" applyBorder="1" applyAlignment="1">
      <alignment horizontal="center" wrapText="1"/>
    </xf>
    <xf numFmtId="0" fontId="20" fillId="4" borderId="9" xfId="1" applyFont="1" applyFill="1" applyBorder="1" applyAlignment="1">
      <alignment horizontal="center" wrapText="1"/>
    </xf>
    <xf numFmtId="2" fontId="4" fillId="2" borderId="9" xfId="1" applyNumberFormat="1" applyFont="1" applyFill="1" applyBorder="1" applyAlignment="1">
      <alignment horizontal="center" vertical="center" wrapText="1"/>
    </xf>
    <xf numFmtId="0" fontId="4" fillId="2" borderId="9" xfId="1" applyFont="1" applyFill="1" applyBorder="1" applyAlignment="1">
      <alignment horizontal="center" vertical="center" wrapText="1"/>
    </xf>
    <xf numFmtId="2" fontId="2" fillId="4" borderId="9" xfId="1" applyNumberFormat="1" applyFont="1" applyFill="1" applyBorder="1" applyAlignment="1">
      <alignment horizontal="center" vertical="center" wrapText="1"/>
    </xf>
    <xf numFmtId="49" fontId="20" fillId="0" borderId="10" xfId="1" applyNumberFormat="1" applyFont="1" applyBorder="1" applyAlignment="1">
      <alignment horizontal="center" vertical="center" wrapText="1"/>
    </xf>
    <xf numFmtId="0" fontId="17" fillId="0" borderId="0" xfId="1" applyFont="1" applyFill="1"/>
    <xf numFmtId="0" fontId="16" fillId="0" borderId="0" xfId="1" applyFill="1"/>
    <xf numFmtId="49" fontId="19" fillId="0" borderId="31" xfId="1"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49" fontId="30" fillId="2" borderId="31" xfId="1" applyNumberFormat="1" applyFont="1" applyFill="1" applyBorder="1" applyAlignment="1">
      <alignment vertical="center" wrapText="1"/>
    </xf>
    <xf numFmtId="0" fontId="2" fillId="4" borderId="7" xfId="1" applyFont="1" applyFill="1" applyBorder="1" applyAlignment="1">
      <alignment horizontal="center" vertical="center" wrapText="1"/>
    </xf>
    <xf numFmtId="49" fontId="2" fillId="4" borderId="8" xfId="1" applyNumberFormat="1" applyFont="1" applyFill="1" applyBorder="1" applyAlignment="1">
      <alignment horizontal="center" vertical="center" wrapText="1"/>
    </xf>
    <xf numFmtId="49" fontId="4" fillId="2" borderId="31" xfId="1" applyNumberFormat="1" applyFont="1" applyFill="1" applyBorder="1" applyAlignment="1">
      <alignment vertical="center" wrapText="1"/>
    </xf>
    <xf numFmtId="2" fontId="2" fillId="2" borderId="0" xfId="0" applyNumberFormat="1" applyFont="1" applyFill="1" applyBorder="1" applyAlignment="1">
      <alignment horizontal="center" vertical="center" wrapText="1"/>
    </xf>
    <xf numFmtId="0" fontId="4" fillId="0" borderId="66" xfId="0" applyFont="1" applyFill="1" applyBorder="1" applyAlignment="1">
      <alignment vertical="center" wrapText="1"/>
    </xf>
    <xf numFmtId="0" fontId="4" fillId="0" borderId="67" xfId="0" applyFont="1" applyFill="1" applyBorder="1" applyAlignment="1">
      <alignment vertical="center" wrapText="1"/>
    </xf>
    <xf numFmtId="0" fontId="4" fillId="0" borderId="47" xfId="0" applyFont="1" applyFill="1" applyBorder="1" applyAlignment="1">
      <alignment horizontal="left" vertical="center" wrapText="1"/>
    </xf>
    <xf numFmtId="0" fontId="11" fillId="2" borderId="4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0" xfId="0" applyFont="1" applyFill="1" applyBorder="1" applyAlignment="1">
      <alignment horizontal="left" vertical="center" wrapText="1"/>
    </xf>
    <xf numFmtId="0" fontId="1" fillId="0" borderId="0" xfId="0" applyFont="1" applyFill="1"/>
    <xf numFmtId="43" fontId="13" fillId="0" borderId="0" xfId="0" applyNumberFormat="1" applyFont="1" applyFill="1" applyBorder="1" applyAlignment="1">
      <alignment vertical="center" wrapText="1"/>
    </xf>
    <xf numFmtId="0" fontId="0" fillId="0" borderId="0" xfId="0" applyFill="1"/>
    <xf numFmtId="0" fontId="4" fillId="0" borderId="30" xfId="0" applyFont="1" applyFill="1" applyBorder="1" applyAlignment="1">
      <alignment horizontal="center" vertical="center" wrapText="1"/>
    </xf>
    <xf numFmtId="0" fontId="4" fillId="2" borderId="30"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25" fillId="0" borderId="9" xfId="1" applyFont="1" applyBorder="1" applyAlignment="1">
      <alignment horizontal="center" vertical="center" wrapText="1"/>
    </xf>
    <xf numFmtId="0" fontId="27" fillId="0" borderId="9" xfId="1" applyFont="1" applyBorder="1" applyAlignment="1">
      <alignment horizontal="center" wrapText="1"/>
    </xf>
    <xf numFmtId="0" fontId="29" fillId="0" borderId="9" xfId="1" applyFont="1" applyBorder="1" applyAlignment="1">
      <alignment horizontal="center" wrapText="1"/>
    </xf>
    <xf numFmtId="0" fontId="30" fillId="0" borderId="9" xfId="1" applyFont="1" applyBorder="1" applyAlignment="1">
      <alignment horizontal="center" wrapText="1"/>
    </xf>
    <xf numFmtId="0" fontId="19" fillId="4" borderId="9" xfId="1" applyFont="1" applyFill="1" applyBorder="1" applyAlignment="1">
      <alignment horizontal="center" vertical="center" wrapText="1"/>
    </xf>
    <xf numFmtId="0" fontId="19" fillId="0" borderId="7" xfId="1" applyFont="1" applyBorder="1" applyAlignment="1">
      <alignment horizontal="center" vertical="center" wrapText="1"/>
    </xf>
    <xf numFmtId="0" fontId="19" fillId="4" borderId="30" xfId="1" applyFont="1" applyFill="1" applyBorder="1" applyAlignment="1">
      <alignment horizontal="center" vertical="center" wrapText="1"/>
    </xf>
    <xf numFmtId="0" fontId="19" fillId="4" borderId="7" xfId="1" applyFont="1" applyFill="1" applyBorder="1" applyAlignment="1">
      <alignment horizontal="center" vertical="center" wrapText="1"/>
    </xf>
    <xf numFmtId="0" fontId="31" fillId="2" borderId="9" xfId="1" applyFont="1" applyFill="1" applyBorder="1" applyAlignment="1">
      <alignment horizontal="center" vertical="center" wrapText="1"/>
    </xf>
    <xf numFmtId="0" fontId="25" fillId="2" borderId="9" xfId="1" applyFont="1" applyFill="1" applyBorder="1" applyAlignment="1">
      <alignment horizontal="center" vertical="center" wrapText="1"/>
    </xf>
    <xf numFmtId="0" fontId="27" fillId="2" borderId="9" xfId="1" applyFont="1" applyFill="1" applyBorder="1" applyAlignment="1">
      <alignment horizontal="center" wrapText="1"/>
    </xf>
    <xf numFmtId="0" fontId="29" fillId="2" borderId="9" xfId="1" applyFont="1" applyFill="1" applyBorder="1" applyAlignment="1">
      <alignment horizontal="center" wrapText="1"/>
    </xf>
    <xf numFmtId="0" fontId="19" fillId="0" borderId="30" xfId="1" applyFont="1" applyFill="1" applyBorder="1" applyAlignment="1">
      <alignment horizontal="center" vertical="center" wrapText="1"/>
    </xf>
    <xf numFmtId="0" fontId="19" fillId="4" borderId="64" xfId="1" applyFont="1" applyFill="1" applyBorder="1" applyAlignment="1">
      <alignment horizontal="center" vertical="center" wrapText="1"/>
    </xf>
    <xf numFmtId="0" fontId="31" fillId="2" borderId="7" xfId="1" applyFont="1" applyFill="1" applyBorder="1" applyAlignment="1">
      <alignment horizontal="center" vertical="center" wrapText="1"/>
    </xf>
    <xf numFmtId="0" fontId="20" fillId="4" borderId="30" xfId="1" applyFont="1" applyFill="1" applyBorder="1" applyAlignment="1">
      <alignment horizontal="center" vertical="center" wrapText="1"/>
    </xf>
    <xf numFmtId="0" fontId="31" fillId="2" borderId="64" xfId="1" applyFont="1" applyFill="1" applyBorder="1" applyAlignment="1">
      <alignment horizontal="center" vertical="center" wrapText="1"/>
    </xf>
    <xf numFmtId="0" fontId="25" fillId="2" borderId="7" xfId="1" applyFont="1" applyFill="1" applyBorder="1" applyAlignment="1">
      <alignment horizontal="center" vertical="center" wrapText="1"/>
    </xf>
    <xf numFmtId="0" fontId="27" fillId="2" borderId="7" xfId="1" applyFont="1" applyFill="1" applyBorder="1" applyAlignment="1">
      <alignment horizontal="center" wrapText="1"/>
    </xf>
    <xf numFmtId="0" fontId="29" fillId="2" borderId="7" xfId="1" applyFont="1" applyFill="1" applyBorder="1" applyAlignment="1">
      <alignment horizontal="center" wrapText="1"/>
    </xf>
    <xf numFmtId="0" fontId="29" fillId="2" borderId="9" xfId="1" applyFont="1" applyFill="1" applyBorder="1" applyAlignment="1">
      <alignment horizontal="center" vertical="center" wrapText="1"/>
    </xf>
    <xf numFmtId="0" fontId="28" fillId="2" borderId="9" xfId="1" applyFont="1" applyFill="1" applyBorder="1" applyAlignment="1">
      <alignment horizontal="center" vertical="center" wrapText="1"/>
    </xf>
    <xf numFmtId="2" fontId="28" fillId="2" borderId="30" xfId="1" applyNumberFormat="1" applyFont="1" applyFill="1" applyBorder="1" applyAlignment="1">
      <alignment horizontal="center" vertical="center" wrapText="1"/>
    </xf>
    <xf numFmtId="0" fontId="24" fillId="4" borderId="7" xfId="1" applyFont="1" applyFill="1" applyBorder="1" applyAlignment="1">
      <alignment horizontal="center" wrapText="1"/>
    </xf>
    <xf numFmtId="1" fontId="20" fillId="4" borderId="7" xfId="1" applyNumberFormat="1" applyFont="1" applyFill="1" applyBorder="1" applyAlignment="1">
      <alignment horizontal="center" vertical="center" wrapText="1"/>
    </xf>
    <xf numFmtId="1" fontId="20" fillId="4" borderId="9" xfId="1" applyNumberFormat="1" applyFont="1" applyFill="1" applyBorder="1" applyAlignment="1">
      <alignment horizontal="center" vertical="center" wrapText="1"/>
    </xf>
    <xf numFmtId="1" fontId="20" fillId="4" borderId="30" xfId="1" applyNumberFormat="1" applyFont="1" applyFill="1" applyBorder="1" applyAlignment="1">
      <alignment horizontal="center" vertical="center" wrapText="1"/>
    </xf>
    <xf numFmtId="0" fontId="20" fillId="4" borderId="7" xfId="1" applyFont="1" applyFill="1" applyBorder="1" applyAlignment="1">
      <alignment horizontal="center" vertical="center" wrapText="1"/>
    </xf>
    <xf numFmtId="0" fontId="30" fillId="2" borderId="9" xfId="1" applyFont="1" applyFill="1" applyBorder="1" applyAlignment="1">
      <alignment horizontal="center" wrapText="1"/>
    </xf>
    <xf numFmtId="2" fontId="30" fillId="2" borderId="9" xfId="1" applyNumberFormat="1" applyFont="1" applyFill="1" applyBorder="1" applyAlignment="1">
      <alignment horizontal="center" vertical="center" wrapText="1"/>
    </xf>
    <xf numFmtId="0" fontId="30" fillId="2" borderId="9" xfId="1" applyFont="1" applyFill="1" applyBorder="1" applyAlignment="1">
      <alignment horizontal="center" vertical="center" wrapText="1"/>
    </xf>
    <xf numFmtId="0" fontId="30" fillId="2" borderId="30" xfId="1" applyFont="1" applyFill="1" applyBorder="1" applyAlignment="1">
      <alignment horizontal="center" vertical="center" wrapText="1"/>
    </xf>
    <xf numFmtId="0" fontId="4" fillId="2" borderId="16" xfId="0" applyFont="1" applyFill="1" applyBorder="1" applyAlignment="1">
      <alignment wrapText="1"/>
    </xf>
    <xf numFmtId="2" fontId="11" fillId="2" borderId="0" xfId="0" applyNumberFormat="1" applyFont="1" applyFill="1" applyAlignment="1">
      <alignment horizontal="center" vertical="center" wrapText="1"/>
    </xf>
    <xf numFmtId="2" fontId="4" fillId="2" borderId="16" xfId="0" applyNumberFormat="1" applyFont="1" applyFill="1" applyBorder="1" applyAlignment="1">
      <alignment horizontal="center" vertical="center" wrapText="1"/>
    </xf>
    <xf numFmtId="2" fontId="4" fillId="2" borderId="13" xfId="0" applyNumberFormat="1" applyFont="1" applyFill="1" applyBorder="1" applyAlignment="1">
      <alignment horizontal="center" vertical="center" wrapText="1"/>
    </xf>
    <xf numFmtId="2" fontId="5" fillId="2" borderId="5" xfId="0" applyNumberFormat="1" applyFont="1" applyFill="1" applyBorder="1" applyAlignment="1">
      <alignment vertical="center" wrapText="1"/>
    </xf>
    <xf numFmtId="2" fontId="2" fillId="2" borderId="16" xfId="0" applyNumberFormat="1" applyFont="1" applyFill="1" applyBorder="1" applyAlignment="1">
      <alignment horizontal="center" vertical="center" wrapText="1"/>
    </xf>
    <xf numFmtId="2" fontId="2" fillId="2" borderId="31" xfId="0" applyNumberFormat="1" applyFont="1" applyFill="1" applyBorder="1" applyAlignment="1">
      <alignment horizontal="center" vertical="center" wrapText="1"/>
    </xf>
    <xf numFmtId="2" fontId="2" fillId="0" borderId="16" xfId="0" applyNumberFormat="1" applyFont="1" applyFill="1" applyBorder="1" applyAlignment="1">
      <alignment horizontal="center" vertical="center" wrapText="1"/>
    </xf>
    <xf numFmtId="2" fontId="4" fillId="0" borderId="8" xfId="0" applyNumberFormat="1" applyFont="1" applyFill="1" applyBorder="1" applyAlignment="1">
      <alignment horizontal="center" wrapText="1"/>
    </xf>
    <xf numFmtId="2" fontId="4" fillId="0" borderId="10" xfId="0" applyNumberFormat="1" applyFont="1" applyFill="1" applyBorder="1" applyAlignment="1">
      <alignment horizontal="center" wrapText="1"/>
    </xf>
    <xf numFmtId="2" fontId="4" fillId="0" borderId="31" xfId="0" applyNumberFormat="1" applyFont="1" applyFill="1" applyBorder="1" applyAlignment="1">
      <alignment horizontal="center" wrapText="1"/>
    </xf>
    <xf numFmtId="2" fontId="4" fillId="0" borderId="16" xfId="0" applyNumberFormat="1" applyFont="1" applyFill="1" applyBorder="1" applyAlignment="1">
      <alignment horizontal="center" vertical="center" wrapText="1"/>
    </xf>
    <xf numFmtId="2" fontId="4" fillId="0" borderId="10" xfId="0" applyNumberFormat="1" applyFont="1" applyFill="1" applyBorder="1" applyAlignment="1">
      <alignment horizontal="center" vertical="center" wrapText="1"/>
    </xf>
    <xf numFmtId="2" fontId="4" fillId="0" borderId="13" xfId="0" applyNumberFormat="1" applyFont="1" applyFill="1" applyBorder="1" applyAlignment="1">
      <alignment horizontal="center" vertical="center" wrapText="1"/>
    </xf>
    <xf numFmtId="2" fontId="4" fillId="0" borderId="37" xfId="0" applyNumberFormat="1" applyFont="1" applyFill="1" applyBorder="1" applyAlignment="1">
      <alignment horizontal="center" vertical="center" wrapText="1"/>
    </xf>
    <xf numFmtId="2" fontId="4" fillId="0" borderId="8" xfId="0" applyNumberFormat="1" applyFont="1" applyFill="1" applyBorder="1" applyAlignment="1">
      <alignment horizontal="center" vertical="center" wrapText="1"/>
    </xf>
    <xf numFmtId="2" fontId="6" fillId="2" borderId="16" xfId="0" applyNumberFormat="1" applyFont="1" applyFill="1" applyBorder="1" applyAlignment="1">
      <alignment horizontal="center" vertical="center" wrapText="1"/>
    </xf>
    <xf numFmtId="2" fontId="4" fillId="0" borderId="31" xfId="0" applyNumberFormat="1" applyFont="1" applyFill="1" applyBorder="1" applyAlignment="1">
      <alignment horizontal="center" vertical="center" wrapText="1"/>
    </xf>
    <xf numFmtId="2" fontId="7" fillId="2" borderId="2" xfId="0" applyNumberFormat="1" applyFont="1" applyFill="1" applyBorder="1" applyAlignment="1">
      <alignment horizontal="right" wrapText="1"/>
    </xf>
    <xf numFmtId="2" fontId="7" fillId="2" borderId="51" xfId="0" applyNumberFormat="1" applyFont="1" applyFill="1" applyBorder="1" applyAlignment="1">
      <alignment horizontal="center" vertical="center" wrapText="1"/>
    </xf>
    <xf numFmtId="2" fontId="4" fillId="2" borderId="8" xfId="0" applyNumberFormat="1" applyFont="1" applyFill="1" applyBorder="1" applyAlignment="1">
      <alignment horizontal="center" vertical="center" wrapText="1"/>
    </xf>
    <xf numFmtId="2" fontId="4" fillId="2" borderId="31" xfId="0" applyNumberFormat="1" applyFont="1" applyFill="1" applyBorder="1" applyAlignment="1">
      <alignment horizontal="center" vertical="center" wrapText="1"/>
    </xf>
    <xf numFmtId="2" fontId="4" fillId="2" borderId="37" xfId="0" applyNumberFormat="1" applyFont="1" applyFill="1" applyBorder="1" applyAlignment="1">
      <alignment horizontal="center" vertical="center" wrapText="1"/>
    </xf>
    <xf numFmtId="2" fontId="4" fillId="2" borderId="21" xfId="0" applyNumberFormat="1" applyFont="1" applyFill="1" applyBorder="1" applyAlignment="1">
      <alignment horizontal="center" vertical="center" wrapText="1"/>
    </xf>
    <xf numFmtId="2" fontId="4" fillId="2" borderId="45" xfId="0" applyNumberFormat="1" applyFont="1" applyFill="1" applyBorder="1" applyAlignment="1">
      <alignment horizontal="center" vertical="center" wrapText="1"/>
    </xf>
    <xf numFmtId="2" fontId="4" fillId="2" borderId="47" xfId="0" applyNumberFormat="1" applyFont="1" applyFill="1" applyBorder="1" applyAlignment="1">
      <alignment horizontal="center" vertical="center" wrapText="1"/>
    </xf>
    <xf numFmtId="2" fontId="4" fillId="2" borderId="58" xfId="0" applyNumberFormat="1" applyFont="1" applyFill="1" applyBorder="1" applyAlignment="1">
      <alignment vertical="center" wrapText="1"/>
    </xf>
    <xf numFmtId="2" fontId="4" fillId="2" borderId="8" xfId="0" applyNumberFormat="1" applyFont="1" applyFill="1" applyBorder="1" applyAlignment="1">
      <alignment horizontal="center" wrapText="1"/>
    </xf>
    <xf numFmtId="2" fontId="9" fillId="2" borderId="10" xfId="0" applyNumberFormat="1" applyFont="1" applyFill="1" applyBorder="1" applyAlignment="1">
      <alignment horizontal="center" wrapText="1"/>
    </xf>
    <xf numFmtId="2" fontId="4" fillId="2" borderId="10" xfId="0" applyNumberFormat="1" applyFont="1" applyFill="1" applyBorder="1" applyAlignment="1">
      <alignment horizontal="center" wrapText="1"/>
    </xf>
    <xf numFmtId="2" fontId="4" fillId="2" borderId="31" xfId="0" applyNumberFormat="1" applyFont="1" applyFill="1" applyBorder="1" applyAlignment="1">
      <alignment horizontal="center" wrapText="1"/>
    </xf>
    <xf numFmtId="2" fontId="2" fillId="2" borderId="5" xfId="0" applyNumberFormat="1" applyFont="1" applyFill="1" applyBorder="1" applyAlignment="1">
      <alignment vertical="center" wrapText="1"/>
    </xf>
    <xf numFmtId="2" fontId="7" fillId="2" borderId="16" xfId="0" applyNumberFormat="1" applyFont="1" applyFill="1" applyBorder="1" applyAlignment="1">
      <alignment horizontal="right" wrapText="1"/>
    </xf>
    <xf numFmtId="2" fontId="4" fillId="0" borderId="31" xfId="0" applyNumberFormat="1" applyFont="1" applyBorder="1" applyAlignment="1">
      <alignment horizontal="center" vertical="center" wrapText="1"/>
    </xf>
    <xf numFmtId="2" fontId="4" fillId="2" borderId="22" xfId="0" applyNumberFormat="1" applyFont="1" applyFill="1" applyBorder="1" applyAlignment="1">
      <alignment horizontal="center" vertical="center" wrapText="1"/>
    </xf>
    <xf numFmtId="2" fontId="4" fillId="2" borderId="44" xfId="0" applyNumberFormat="1" applyFont="1" applyFill="1" applyBorder="1" applyAlignment="1">
      <alignment horizontal="center" vertical="center" wrapText="1"/>
    </xf>
    <xf numFmtId="2" fontId="4" fillId="2" borderId="54" xfId="0" applyNumberFormat="1" applyFont="1" applyFill="1" applyBorder="1" applyAlignment="1">
      <alignment vertical="center" wrapText="1"/>
    </xf>
    <xf numFmtId="2" fontId="11" fillId="2" borderId="0" xfId="0" applyNumberFormat="1" applyFont="1" applyFill="1" applyBorder="1" applyAlignment="1">
      <alignment horizontal="center" vertical="center" wrapText="1"/>
    </xf>
    <xf numFmtId="2" fontId="43" fillId="0" borderId="0" xfId="0" applyNumberFormat="1" applyFont="1" applyAlignment="1">
      <alignment horizontal="center" vertical="center" wrapText="1"/>
    </xf>
    <xf numFmtId="0" fontId="4" fillId="2" borderId="31" xfId="0" applyFont="1" applyFill="1" applyBorder="1" applyAlignment="1">
      <alignment horizontal="right" wrapText="1"/>
    </xf>
    <xf numFmtId="3" fontId="11" fillId="2" borderId="0" xfId="0" applyNumberFormat="1" applyFont="1" applyFill="1" applyAlignment="1">
      <alignment horizontal="right" wrapText="1"/>
    </xf>
    <xf numFmtId="3" fontId="11" fillId="2" borderId="0" xfId="0" applyNumberFormat="1" applyFont="1" applyFill="1" applyAlignment="1">
      <alignment wrapText="1"/>
    </xf>
    <xf numFmtId="3" fontId="5" fillId="2" borderId="5" xfId="0" applyNumberFormat="1" applyFont="1" applyFill="1" applyBorder="1" applyAlignment="1">
      <alignment wrapText="1"/>
    </xf>
    <xf numFmtId="3" fontId="5" fillId="2" borderId="6" xfId="0" applyNumberFormat="1" applyFont="1" applyFill="1" applyBorder="1" applyAlignment="1">
      <alignment wrapText="1"/>
    </xf>
    <xf numFmtId="3" fontId="2" fillId="2" borderId="16" xfId="0" applyNumberFormat="1" applyFont="1" applyFill="1" applyBorder="1" applyAlignment="1">
      <alignment horizontal="center" wrapText="1"/>
    </xf>
    <xf numFmtId="3" fontId="2" fillId="2" borderId="17" xfId="0" applyNumberFormat="1" applyFont="1" applyFill="1" applyBorder="1" applyAlignment="1">
      <alignment horizontal="center" wrapText="1"/>
    </xf>
    <xf numFmtId="3" fontId="2" fillId="2" borderId="31" xfId="0" applyNumberFormat="1" applyFont="1" applyFill="1" applyBorder="1" applyAlignment="1">
      <alignment horizontal="center" wrapText="1"/>
    </xf>
    <xf numFmtId="3" fontId="2" fillId="2" borderId="32" xfId="0" applyNumberFormat="1" applyFont="1" applyFill="1" applyBorder="1" applyAlignment="1">
      <alignment horizontal="center" wrapText="1"/>
    </xf>
    <xf numFmtId="3" fontId="11" fillId="0" borderId="2" xfId="0" applyNumberFormat="1" applyFont="1" applyFill="1" applyBorder="1" applyAlignment="1">
      <alignment wrapText="1"/>
    </xf>
    <xf numFmtId="3" fontId="11" fillId="0" borderId="3" xfId="0" applyNumberFormat="1" applyFont="1" applyFill="1" applyBorder="1" applyAlignment="1">
      <alignment wrapText="1"/>
    </xf>
    <xf numFmtId="3" fontId="3" fillId="2" borderId="2" xfId="0" applyNumberFormat="1" applyFont="1" applyFill="1" applyBorder="1" applyAlignment="1">
      <alignment wrapText="1"/>
    </xf>
    <xf numFmtId="3" fontId="3" fillId="2" borderId="3" xfId="0" applyNumberFormat="1" applyFont="1" applyFill="1" applyBorder="1" applyAlignment="1">
      <alignment wrapText="1"/>
    </xf>
    <xf numFmtId="3" fontId="4" fillId="2" borderId="38" xfId="0" applyNumberFormat="1" applyFont="1" applyFill="1" applyBorder="1" applyAlignment="1">
      <alignment wrapText="1"/>
    </xf>
    <xf numFmtId="3" fontId="3" fillId="2" borderId="51" xfId="0" applyNumberFormat="1" applyFont="1" applyFill="1" applyBorder="1" applyAlignment="1">
      <alignment wrapText="1"/>
    </xf>
    <xf numFmtId="3" fontId="3" fillId="2" borderId="53" xfId="0" applyNumberFormat="1" applyFont="1" applyFill="1" applyBorder="1" applyAlignment="1">
      <alignment wrapText="1"/>
    </xf>
    <xf numFmtId="3" fontId="4" fillId="0" borderId="23" xfId="0" applyNumberFormat="1" applyFont="1" applyBorder="1" applyAlignment="1">
      <alignment wrapText="1"/>
    </xf>
    <xf numFmtId="3" fontId="2" fillId="2" borderId="46" xfId="0" applyNumberFormat="1" applyFont="1" applyFill="1" applyBorder="1" applyAlignment="1">
      <alignment horizontal="left" wrapText="1"/>
    </xf>
    <xf numFmtId="3" fontId="2" fillId="2" borderId="49" xfId="0" applyNumberFormat="1" applyFont="1" applyFill="1" applyBorder="1" applyAlignment="1">
      <alignment horizontal="right" wrapText="1"/>
    </xf>
    <xf numFmtId="3" fontId="2" fillId="2" borderId="49" xfId="0" applyNumberFormat="1" applyFont="1" applyFill="1" applyBorder="1" applyAlignment="1">
      <alignment wrapText="1"/>
    </xf>
    <xf numFmtId="3" fontId="2" fillId="2" borderId="62" xfId="0" applyNumberFormat="1" applyFont="1" applyFill="1" applyBorder="1" applyAlignment="1">
      <alignment horizontal="left"/>
    </xf>
    <xf numFmtId="3" fontId="11" fillId="2" borderId="26" xfId="0" applyNumberFormat="1" applyFont="1" applyFill="1" applyBorder="1" applyAlignment="1">
      <alignment wrapText="1"/>
    </xf>
    <xf numFmtId="3" fontId="41" fillId="2" borderId="0" xfId="0" applyNumberFormat="1" applyFont="1" applyFill="1" applyAlignment="1">
      <alignment horizontal="right" wrapText="1"/>
    </xf>
    <xf numFmtId="3" fontId="43" fillId="0" borderId="0" xfId="0" applyNumberFormat="1" applyFont="1" applyAlignment="1">
      <alignment horizontal="right" wrapText="1"/>
    </xf>
    <xf numFmtId="3" fontId="43" fillId="0" borderId="0" xfId="0" applyNumberFormat="1" applyFont="1" applyAlignment="1">
      <alignment wrapText="1"/>
    </xf>
    <xf numFmtId="0" fontId="2" fillId="4" borderId="29" xfId="1" applyFont="1" applyFill="1" applyBorder="1" applyAlignment="1">
      <alignment horizontal="right" wrapText="1"/>
    </xf>
    <xf numFmtId="0" fontId="17" fillId="4" borderId="48" xfId="1" applyFont="1" applyFill="1" applyBorder="1" applyAlignment="1">
      <alignment wrapText="1"/>
    </xf>
    <xf numFmtId="167" fontId="20" fillId="4" borderId="10" xfId="1" applyNumberFormat="1" applyFont="1" applyFill="1" applyBorder="1" applyAlignment="1">
      <alignment horizontal="center" wrapText="1"/>
    </xf>
    <xf numFmtId="167" fontId="20" fillId="4" borderId="8" xfId="1" applyNumberFormat="1" applyFont="1" applyFill="1" applyBorder="1" applyAlignment="1">
      <alignment horizontal="center" wrapText="1"/>
    </xf>
    <xf numFmtId="0" fontId="26" fillId="0" borderId="48" xfId="1" applyFont="1" applyBorder="1" applyAlignment="1">
      <alignment wrapText="1"/>
    </xf>
    <xf numFmtId="2" fontId="22" fillId="2" borderId="0" xfId="1" applyNumberFormat="1" applyFont="1" applyFill="1" applyBorder="1" applyAlignment="1">
      <alignment wrapText="1"/>
    </xf>
    <xf numFmtId="1" fontId="19" fillId="4" borderId="48" xfId="1" applyNumberFormat="1" applyFont="1" applyFill="1" applyBorder="1" applyAlignment="1">
      <alignment horizontal="right" wrapText="1"/>
    </xf>
    <xf numFmtId="1" fontId="20" fillId="4" borderId="48" xfId="1" applyNumberFormat="1" applyFont="1" applyFill="1" applyBorder="1" applyAlignment="1">
      <alignment horizontal="right" wrapText="1"/>
    </xf>
    <xf numFmtId="4" fontId="26" fillId="2" borderId="48" xfId="1" applyNumberFormat="1" applyFont="1" applyFill="1" applyBorder="1" applyAlignment="1">
      <alignment horizontal="center" wrapText="1"/>
    </xf>
    <xf numFmtId="4" fontId="27" fillId="2" borderId="48" xfId="1" applyNumberFormat="1" applyFont="1" applyFill="1" applyBorder="1" applyAlignment="1">
      <alignment horizontal="center" wrapText="1"/>
    </xf>
    <xf numFmtId="1" fontId="19" fillId="4" borderId="51" xfId="1" applyNumberFormat="1" applyFont="1" applyFill="1" applyBorder="1" applyAlignment="1">
      <alignment horizontal="right" wrapText="1"/>
    </xf>
    <xf numFmtId="4" fontId="28" fillId="2" borderId="51" xfId="1" applyNumberFormat="1" applyFont="1" applyFill="1" applyBorder="1" applyAlignment="1">
      <alignment horizontal="center" wrapText="1"/>
    </xf>
    <xf numFmtId="4" fontId="29" fillId="2" borderId="51" xfId="1" applyNumberFormat="1" applyFont="1" applyFill="1" applyBorder="1" applyAlignment="1">
      <alignment horizontal="center" wrapText="1"/>
    </xf>
    <xf numFmtId="2" fontId="18" fillId="4" borderId="0" xfId="1" applyNumberFormat="1" applyFont="1" applyFill="1" applyBorder="1" applyAlignment="1">
      <alignment wrapText="1"/>
    </xf>
    <xf numFmtId="4" fontId="28" fillId="2" borderId="48" xfId="1" applyNumberFormat="1" applyFont="1" applyFill="1" applyBorder="1" applyAlignment="1">
      <alignment horizontal="center" wrapText="1"/>
    </xf>
    <xf numFmtId="4" fontId="29" fillId="2" borderId="48" xfId="1" applyNumberFormat="1" applyFont="1" applyFill="1" applyBorder="1" applyAlignment="1">
      <alignment horizontal="center" wrapText="1"/>
    </xf>
    <xf numFmtId="0" fontId="28" fillId="2" borderId="48" xfId="1" applyFont="1" applyFill="1" applyBorder="1" applyAlignment="1">
      <alignment wrapText="1"/>
    </xf>
    <xf numFmtId="0" fontId="29" fillId="2" borderId="48" xfId="1" applyFont="1" applyFill="1" applyBorder="1" applyAlignment="1">
      <alignment wrapText="1"/>
    </xf>
    <xf numFmtId="2" fontId="29" fillId="2" borderId="49" xfId="1" applyNumberFormat="1" applyFont="1" applyFill="1" applyBorder="1" applyAlignment="1">
      <alignment wrapText="1"/>
    </xf>
    <xf numFmtId="1" fontId="29" fillId="2" borderId="49" xfId="1" applyNumberFormat="1" applyFont="1" applyFill="1" applyBorder="1" applyAlignment="1">
      <alignment wrapText="1"/>
    </xf>
    <xf numFmtId="1" fontId="29" fillId="2" borderId="57" xfId="1" applyNumberFormat="1" applyFont="1" applyFill="1" applyBorder="1" applyAlignment="1">
      <alignment wrapText="1"/>
    </xf>
    <xf numFmtId="41" fontId="4" fillId="2" borderId="48" xfId="0" applyNumberFormat="1" applyFont="1" applyFill="1" applyBorder="1" applyAlignment="1">
      <alignment horizontal="center" wrapText="1"/>
    </xf>
    <xf numFmtId="1" fontId="20" fillId="4" borderId="0" xfId="1" applyNumberFormat="1" applyFont="1" applyFill="1" applyBorder="1" applyAlignment="1">
      <alignment horizontal="right" wrapText="1"/>
    </xf>
    <xf numFmtId="0" fontId="26" fillId="2" borderId="48" xfId="1" applyFont="1" applyFill="1" applyBorder="1" applyAlignment="1">
      <alignment wrapText="1"/>
    </xf>
    <xf numFmtId="1" fontId="20" fillId="4" borderId="56" xfId="1" applyNumberFormat="1" applyFont="1" applyFill="1" applyBorder="1" applyAlignment="1">
      <alignment horizontal="right" wrapText="1"/>
    </xf>
    <xf numFmtId="1" fontId="20" fillId="4" borderId="0" xfId="1" applyNumberFormat="1" applyFont="1" applyFill="1" applyAlignment="1">
      <alignment horizontal="right" wrapText="1"/>
    </xf>
    <xf numFmtId="1" fontId="19" fillId="4" borderId="0" xfId="1" applyNumberFormat="1" applyFont="1" applyFill="1" applyAlignment="1">
      <alignment horizontal="right" wrapText="1"/>
    </xf>
    <xf numFmtId="167" fontId="19" fillId="4" borderId="0" xfId="1" applyNumberFormat="1" applyFont="1" applyFill="1" applyAlignment="1">
      <alignment wrapText="1"/>
    </xf>
    <xf numFmtId="0" fontId="20" fillId="0" borderId="2" xfId="1" applyFont="1" applyFill="1" applyBorder="1" applyAlignment="1">
      <alignment wrapText="1"/>
    </xf>
    <xf numFmtId="168" fontId="20" fillId="0" borderId="8" xfId="1" applyNumberFormat="1" applyFont="1" applyFill="1" applyBorder="1" applyAlignment="1">
      <alignment horizontal="center" wrapText="1"/>
    </xf>
    <xf numFmtId="168" fontId="20" fillId="0" borderId="10" xfId="1" applyNumberFormat="1" applyFont="1" applyFill="1" applyBorder="1" applyAlignment="1">
      <alignment horizontal="center" wrapText="1"/>
    </xf>
    <xf numFmtId="168" fontId="20" fillId="0" borderId="13" xfId="1" applyNumberFormat="1" applyFont="1" applyFill="1" applyBorder="1" applyAlignment="1">
      <alignment horizontal="center" wrapText="1"/>
    </xf>
    <xf numFmtId="168" fontId="20" fillId="4" borderId="8" xfId="1" applyNumberFormat="1" applyFont="1" applyFill="1" applyBorder="1" applyAlignment="1">
      <alignment horizontal="center" wrapText="1"/>
    </xf>
    <xf numFmtId="168" fontId="20" fillId="4" borderId="10" xfId="1" applyNumberFormat="1" applyFont="1" applyFill="1" applyBorder="1" applyAlignment="1">
      <alignment horizontal="center" wrapText="1"/>
    </xf>
    <xf numFmtId="168" fontId="20" fillId="0" borderId="10" xfId="1" applyNumberFormat="1" applyFont="1" applyBorder="1" applyAlignment="1">
      <alignment horizontal="center" wrapText="1"/>
    </xf>
    <xf numFmtId="0" fontId="21" fillId="4" borderId="48" xfId="1" applyFont="1" applyFill="1" applyBorder="1" applyAlignment="1">
      <alignment wrapText="1"/>
    </xf>
    <xf numFmtId="0" fontId="21" fillId="4" borderId="56" xfId="1" applyFont="1" applyFill="1" applyBorder="1" applyAlignment="1">
      <alignment wrapText="1"/>
    </xf>
    <xf numFmtId="4" fontId="22" fillId="2" borderId="0" xfId="1" applyNumberFormat="1" applyFont="1" applyFill="1" applyBorder="1" applyAlignment="1">
      <alignment wrapText="1"/>
    </xf>
    <xf numFmtId="4" fontId="33" fillId="4" borderId="48" xfId="1" applyNumberFormat="1" applyFont="1" applyFill="1" applyBorder="1" applyAlignment="1">
      <alignment horizontal="center" wrapText="1"/>
    </xf>
    <xf numFmtId="4" fontId="18" fillId="4" borderId="48" xfId="1" applyNumberFormat="1" applyFont="1" applyFill="1" applyBorder="1" applyAlignment="1">
      <alignment horizontal="center" wrapText="1"/>
    </xf>
    <xf numFmtId="0" fontId="26" fillId="2" borderId="48" xfId="1" applyFont="1" applyFill="1" applyBorder="1" applyAlignment="1">
      <alignment horizontal="center" wrapText="1"/>
    </xf>
    <xf numFmtId="0" fontId="27" fillId="2" borderId="48" xfId="1" applyFont="1" applyFill="1" applyBorder="1" applyAlignment="1">
      <alignment horizontal="center" wrapText="1"/>
    </xf>
    <xf numFmtId="4" fontId="33" fillId="4" borderId="51" xfId="1" applyNumberFormat="1" applyFont="1" applyFill="1" applyBorder="1" applyAlignment="1">
      <alignment horizontal="center" wrapText="1"/>
    </xf>
    <xf numFmtId="0" fontId="30" fillId="2" borderId="51" xfId="1" applyFont="1" applyFill="1" applyBorder="1" applyAlignment="1">
      <alignment horizontal="center" wrapText="1"/>
    </xf>
    <xf numFmtId="168" fontId="20" fillId="4" borderId="31" xfId="1" applyNumberFormat="1" applyFont="1" applyFill="1" applyBorder="1" applyAlignment="1">
      <alignment horizontal="center" wrapText="1"/>
    </xf>
    <xf numFmtId="0" fontId="29" fillId="2" borderId="51" xfId="1" applyFont="1" applyFill="1" applyBorder="1" applyAlignment="1">
      <alignment horizontal="center" wrapText="1"/>
    </xf>
    <xf numFmtId="0" fontId="30" fillId="2" borderId="48" xfId="1" applyFont="1" applyFill="1" applyBorder="1" applyAlignment="1">
      <alignment horizontal="center" wrapText="1"/>
    </xf>
    <xf numFmtId="0" fontId="31" fillId="2" borderId="48" xfId="1" applyFont="1" applyFill="1" applyBorder="1" applyAlignment="1">
      <alignment horizontal="center" wrapText="1"/>
    </xf>
    <xf numFmtId="4" fontId="29" fillId="2" borderId="48" xfId="1" applyNumberFormat="1" applyFont="1" applyFill="1" applyBorder="1" applyAlignment="1">
      <alignment wrapText="1"/>
    </xf>
    <xf numFmtId="4" fontId="29" fillId="2" borderId="56" xfId="1" applyNumberFormat="1" applyFont="1" applyFill="1" applyBorder="1" applyAlignment="1">
      <alignment wrapText="1"/>
    </xf>
    <xf numFmtId="165" fontId="4" fillId="2" borderId="8" xfId="0" applyNumberFormat="1" applyFont="1" applyFill="1" applyBorder="1" applyAlignment="1">
      <alignment horizontal="center" wrapText="1"/>
    </xf>
    <xf numFmtId="165" fontId="4" fillId="2" borderId="10" xfId="0" applyNumberFormat="1" applyFont="1" applyFill="1" applyBorder="1" applyAlignment="1">
      <alignment horizontal="center" wrapText="1"/>
    </xf>
    <xf numFmtId="165" fontId="4" fillId="0" borderId="10" xfId="0" applyNumberFormat="1" applyFont="1" applyFill="1" applyBorder="1" applyAlignment="1">
      <alignment horizontal="center" wrapText="1"/>
    </xf>
    <xf numFmtId="165" fontId="4" fillId="2" borderId="31" xfId="0" applyNumberFormat="1" applyFont="1" applyFill="1" applyBorder="1" applyAlignment="1">
      <alignment horizontal="center" wrapText="1"/>
    </xf>
    <xf numFmtId="168" fontId="20" fillId="4" borderId="48" xfId="1" applyNumberFormat="1" applyFont="1" applyFill="1" applyBorder="1" applyAlignment="1">
      <alignment horizontal="center" wrapText="1"/>
    </xf>
    <xf numFmtId="165" fontId="4" fillId="2" borderId="48" xfId="0" applyNumberFormat="1" applyFont="1" applyFill="1" applyBorder="1" applyAlignment="1">
      <alignment horizontal="center" wrapText="1"/>
    </xf>
    <xf numFmtId="4" fontId="18" fillId="4" borderId="0" xfId="1" applyNumberFormat="1" applyFont="1" applyFill="1" applyBorder="1" applyAlignment="1">
      <alignment horizontal="center" wrapText="1"/>
    </xf>
    <xf numFmtId="0" fontId="29" fillId="2" borderId="48" xfId="1" applyFont="1" applyFill="1" applyBorder="1" applyAlignment="1">
      <alignment horizontal="center" wrapText="1"/>
    </xf>
    <xf numFmtId="4" fontId="18" fillId="4" borderId="56" xfId="1" applyNumberFormat="1" applyFont="1" applyFill="1" applyBorder="1" applyAlignment="1">
      <alignment horizontal="center" wrapText="1"/>
    </xf>
    <xf numFmtId="4" fontId="18" fillId="4" borderId="0" xfId="1" applyNumberFormat="1" applyFont="1" applyFill="1" applyAlignment="1">
      <alignment horizontal="center" wrapText="1"/>
    </xf>
    <xf numFmtId="4" fontId="33" fillId="4" borderId="0" xfId="1" applyNumberFormat="1" applyFont="1" applyFill="1" applyAlignment="1">
      <alignment horizontal="center" wrapText="1"/>
    </xf>
    <xf numFmtId="0" fontId="20" fillId="0" borderId="44" xfId="1" applyFont="1" applyFill="1" applyBorder="1" applyAlignment="1">
      <alignment wrapText="1"/>
    </xf>
    <xf numFmtId="0" fontId="20" fillId="0" borderId="8" xfId="1" applyFont="1" applyFill="1" applyBorder="1" applyAlignment="1">
      <alignment horizontal="center" wrapText="1"/>
    </xf>
    <xf numFmtId="0" fontId="20" fillId="0" borderId="10" xfId="1" applyFont="1" applyFill="1" applyBorder="1" applyAlignment="1">
      <alignment horizontal="center" wrapText="1"/>
    </xf>
    <xf numFmtId="0" fontId="20" fillId="0" borderId="13" xfId="1" applyFont="1" applyFill="1" applyBorder="1" applyAlignment="1">
      <alignment horizontal="center" wrapText="1"/>
    </xf>
    <xf numFmtId="0" fontId="2" fillId="4" borderId="27" xfId="1" applyFont="1" applyFill="1" applyBorder="1" applyAlignment="1">
      <alignment horizontal="right" wrapText="1"/>
    </xf>
    <xf numFmtId="0" fontId="17" fillId="4" borderId="47" xfId="1" applyFont="1" applyFill="1" applyBorder="1" applyAlignment="1">
      <alignment wrapText="1"/>
    </xf>
    <xf numFmtId="0" fontId="21" fillId="4" borderId="8" xfId="1" applyFont="1" applyFill="1" applyBorder="1" applyAlignment="1">
      <alignment horizontal="center" wrapText="1"/>
    </xf>
    <xf numFmtId="0" fontId="21" fillId="4" borderId="10" xfId="1" applyFont="1" applyFill="1" applyBorder="1" applyAlignment="1">
      <alignment horizontal="center" wrapText="1"/>
    </xf>
    <xf numFmtId="0" fontId="20" fillId="0" borderId="10" xfId="1" applyFont="1" applyBorder="1" applyAlignment="1">
      <alignment horizontal="center" wrapText="1"/>
    </xf>
    <xf numFmtId="0" fontId="20" fillId="4" borderId="10" xfId="1" applyFont="1" applyFill="1" applyBorder="1" applyAlignment="1">
      <alignment horizontal="center" wrapText="1"/>
    </xf>
    <xf numFmtId="0" fontId="26" fillId="0" borderId="47" xfId="1" applyFont="1" applyBorder="1" applyAlignment="1">
      <alignment wrapText="1"/>
    </xf>
    <xf numFmtId="2" fontId="22" fillId="2" borderId="58" xfId="1" applyNumberFormat="1" applyFont="1" applyFill="1" applyBorder="1" applyAlignment="1">
      <alignment wrapText="1"/>
    </xf>
    <xf numFmtId="0" fontId="19" fillId="4" borderId="47" xfId="1" applyFont="1" applyFill="1" applyBorder="1" applyAlignment="1">
      <alignment horizontal="center" wrapText="1"/>
    </xf>
    <xf numFmtId="0" fontId="20" fillId="4" borderId="47" xfId="1" applyFont="1" applyFill="1" applyBorder="1" applyAlignment="1">
      <alignment horizontal="center" wrapText="1"/>
    </xf>
    <xf numFmtId="0" fontId="26" fillId="2" borderId="47" xfId="1" applyFont="1" applyFill="1" applyBorder="1" applyAlignment="1">
      <alignment horizontal="center" wrapText="1"/>
    </xf>
    <xf numFmtId="0" fontId="28" fillId="2" borderId="47" xfId="1" applyFont="1" applyFill="1" applyBorder="1" applyAlignment="1">
      <alignment horizontal="center" wrapText="1"/>
    </xf>
    <xf numFmtId="0" fontId="19" fillId="4" borderId="48" xfId="1" applyFont="1" applyFill="1" applyBorder="1" applyAlignment="1">
      <alignment horizontal="center" wrapText="1"/>
    </xf>
    <xf numFmtId="0" fontId="19" fillId="4" borderId="45" xfId="1" applyFont="1" applyFill="1" applyBorder="1" applyAlignment="1">
      <alignment horizontal="center" wrapText="1"/>
    </xf>
    <xf numFmtId="0" fontId="30" fillId="2" borderId="45" xfId="1" applyFont="1" applyFill="1" applyBorder="1" applyAlignment="1">
      <alignment horizontal="center" wrapText="1"/>
    </xf>
    <xf numFmtId="0" fontId="21" fillId="4" borderId="31" xfId="1" applyFont="1" applyFill="1" applyBorder="1" applyAlignment="1">
      <alignment horizontal="center" wrapText="1"/>
    </xf>
    <xf numFmtId="0" fontId="31" fillId="2" borderId="45" xfId="1" applyFont="1" applyFill="1" applyBorder="1" applyAlignment="1">
      <alignment horizontal="center" wrapText="1"/>
    </xf>
    <xf numFmtId="2" fontId="18" fillId="4" borderId="58" xfId="1" applyNumberFormat="1" applyFont="1" applyFill="1" applyBorder="1" applyAlignment="1">
      <alignment wrapText="1"/>
    </xf>
    <xf numFmtId="0" fontId="30" fillId="2" borderId="47" xfId="1" applyFont="1" applyFill="1" applyBorder="1" applyAlignment="1">
      <alignment horizontal="center" wrapText="1"/>
    </xf>
    <xf numFmtId="0" fontId="31" fillId="2" borderId="47" xfId="1" applyFont="1" applyFill="1" applyBorder="1" applyAlignment="1">
      <alignment horizontal="center" wrapText="1"/>
    </xf>
    <xf numFmtId="0" fontId="28" fillId="2" borderId="47" xfId="1" applyFont="1" applyFill="1" applyBorder="1" applyAlignment="1">
      <alignment wrapText="1"/>
    </xf>
    <xf numFmtId="0" fontId="28" fillId="2" borderId="47" xfId="1" applyFont="1" applyFill="1" applyBorder="1" applyAlignment="1">
      <alignment horizontal="right" wrapText="1"/>
    </xf>
    <xf numFmtId="2" fontId="29" fillId="2" borderId="48" xfId="1" applyNumberFormat="1" applyFont="1" applyFill="1" applyBorder="1" applyAlignment="1">
      <alignment horizontal="left" wrapText="1"/>
    </xf>
    <xf numFmtId="2" fontId="29" fillId="2" borderId="56" xfId="1" applyNumberFormat="1" applyFont="1" applyFill="1" applyBorder="1" applyAlignment="1">
      <alignment wrapText="1"/>
    </xf>
    <xf numFmtId="0" fontId="17" fillId="4" borderId="47" xfId="1" applyFont="1" applyFill="1" applyBorder="1" applyAlignment="1">
      <alignment horizontal="center" wrapText="1"/>
    </xf>
    <xf numFmtId="0" fontId="9" fillId="2" borderId="8" xfId="0" applyFont="1" applyFill="1" applyBorder="1" applyAlignment="1">
      <alignment horizontal="center" wrapText="1"/>
    </xf>
    <xf numFmtId="0" fontId="9" fillId="2" borderId="10" xfId="0" applyFont="1" applyFill="1" applyBorder="1" applyAlignment="1">
      <alignment horizontal="center" wrapText="1"/>
    </xf>
    <xf numFmtId="0" fontId="9" fillId="2" borderId="31" xfId="0" applyFont="1" applyFill="1" applyBorder="1" applyAlignment="1">
      <alignment horizontal="center" wrapText="1"/>
    </xf>
    <xf numFmtId="0" fontId="9" fillId="0" borderId="10" xfId="0" applyFont="1" applyFill="1" applyBorder="1" applyAlignment="1">
      <alignment horizontal="center" wrapText="1"/>
    </xf>
    <xf numFmtId="0" fontId="9" fillId="2" borderId="47" xfId="0" applyFont="1" applyFill="1" applyBorder="1" applyAlignment="1">
      <alignment horizontal="center" wrapText="1"/>
    </xf>
    <xf numFmtId="0" fontId="20" fillId="4" borderId="58" xfId="1" applyFont="1" applyFill="1" applyBorder="1" applyAlignment="1">
      <alignment horizontal="center" wrapText="1"/>
    </xf>
    <xf numFmtId="0" fontId="26" fillId="2" borderId="47" xfId="1" applyFont="1" applyFill="1" applyBorder="1" applyAlignment="1">
      <alignment wrapText="1"/>
    </xf>
    <xf numFmtId="0" fontId="20" fillId="4" borderId="55" xfId="1" applyFont="1" applyFill="1" applyBorder="1" applyAlignment="1">
      <alignment horizontal="center" wrapText="1"/>
    </xf>
    <xf numFmtId="0" fontId="21" fillId="0" borderId="10" xfId="1" applyFont="1" applyBorder="1" applyAlignment="1">
      <alignment horizontal="center" wrapText="1"/>
    </xf>
    <xf numFmtId="0" fontId="21" fillId="0" borderId="10" xfId="1" applyFont="1" applyFill="1" applyBorder="1" applyAlignment="1">
      <alignment horizontal="center" wrapText="1"/>
    </xf>
    <xf numFmtId="0" fontId="20" fillId="4" borderId="0" xfId="1" applyFont="1" applyFill="1" applyAlignment="1">
      <alignment horizontal="center" wrapText="1"/>
    </xf>
    <xf numFmtId="0" fontId="19" fillId="4" borderId="0" xfId="1" applyFont="1" applyFill="1" applyAlignment="1">
      <alignment horizontal="center" wrapText="1"/>
    </xf>
    <xf numFmtId="3" fontId="38" fillId="0" borderId="21" xfId="0" applyNumberFormat="1" applyFont="1" applyBorder="1" applyAlignment="1">
      <alignment horizontal="center" vertical="center"/>
    </xf>
    <xf numFmtId="3" fontId="38" fillId="0" borderId="21" xfId="0" applyNumberFormat="1" applyFont="1" applyBorder="1" applyAlignment="1">
      <alignment horizontal="center" vertical="center" wrapText="1"/>
    </xf>
    <xf numFmtId="3" fontId="38" fillId="0" borderId="38" xfId="0" applyNumberFormat="1" applyFont="1" applyBorder="1" applyAlignment="1">
      <alignment horizontal="center" vertical="center"/>
    </xf>
    <xf numFmtId="0" fontId="2" fillId="0" borderId="4" xfId="0" applyFont="1" applyFill="1" applyBorder="1" applyAlignment="1">
      <alignment horizontal="justify" vertical="center" wrapText="1"/>
    </xf>
    <xf numFmtId="0" fontId="2" fillId="0" borderId="5" xfId="0" applyFont="1" applyFill="1" applyBorder="1" applyAlignment="1">
      <alignment horizontal="justify" vertical="center" wrapText="1"/>
    </xf>
    <xf numFmtId="2" fontId="4" fillId="0" borderId="8"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2" fontId="2" fillId="2" borderId="47" xfId="0" applyNumberFormat="1" applyFont="1" applyFill="1" applyBorder="1" applyAlignment="1">
      <alignment vertical="center" wrapText="1"/>
    </xf>
    <xf numFmtId="2" fontId="2" fillId="2" borderId="48" xfId="0" applyNumberFormat="1" applyFont="1" applyFill="1" applyBorder="1" applyAlignment="1">
      <alignment vertical="center" wrapText="1"/>
    </xf>
    <xf numFmtId="164" fontId="58" fillId="3" borderId="38" xfId="0" applyNumberFormat="1" applyFont="1" applyFill="1" applyBorder="1" applyAlignment="1">
      <alignment horizontal="right" vertical="center"/>
    </xf>
    <xf numFmtId="164" fontId="38" fillId="0" borderId="43" xfId="0" applyNumberFormat="1" applyFont="1" applyFill="1" applyBorder="1"/>
    <xf numFmtId="164" fontId="58" fillId="3" borderId="21" xfId="0" applyNumberFormat="1" applyFont="1" applyFill="1" applyBorder="1" applyAlignment="1">
      <alignment horizontal="right" vertical="center"/>
    </xf>
    <xf numFmtId="164" fontId="38" fillId="0" borderId="8" xfId="0" applyNumberFormat="1" applyFont="1" applyBorder="1" applyAlignment="1">
      <alignment horizontal="right" vertical="center"/>
    </xf>
    <xf numFmtId="164" fontId="38" fillId="0" borderId="33" xfId="0" applyNumberFormat="1" applyFont="1" applyBorder="1" applyAlignment="1">
      <alignment horizontal="right" vertical="center"/>
    </xf>
    <xf numFmtId="164" fontId="38" fillId="0" borderId="10" xfId="0" applyNumberFormat="1" applyFont="1" applyBorder="1" applyAlignment="1">
      <alignment horizontal="right" vertical="center"/>
    </xf>
    <xf numFmtId="164" fontId="38" fillId="0" borderId="11" xfId="0" applyNumberFormat="1" applyFont="1" applyBorder="1" applyAlignment="1">
      <alignment horizontal="right" vertical="center"/>
    </xf>
    <xf numFmtId="164" fontId="38" fillId="0" borderId="13" xfId="0" applyNumberFormat="1" applyFont="1" applyBorder="1" applyAlignment="1">
      <alignment horizontal="right" vertical="center"/>
    </xf>
    <xf numFmtId="164" fontId="38" fillId="0" borderId="14" xfId="0" applyNumberFormat="1" applyFont="1" applyBorder="1" applyAlignment="1">
      <alignment horizontal="right" vertical="center"/>
    </xf>
    <xf numFmtId="164" fontId="4" fillId="0" borderId="11" xfId="0" applyNumberFormat="1" applyFont="1" applyFill="1" applyBorder="1" applyAlignment="1">
      <alignment horizontal="right" wrapText="1"/>
    </xf>
    <xf numFmtId="164" fontId="20" fillId="0" borderId="11" xfId="1" applyNumberFormat="1" applyFont="1" applyFill="1" applyBorder="1" applyAlignment="1">
      <alignment horizontal="center" wrapText="1"/>
    </xf>
    <xf numFmtId="164" fontId="20" fillId="0" borderId="14" xfId="1" applyNumberFormat="1" applyFont="1" applyFill="1" applyBorder="1" applyAlignment="1">
      <alignment horizontal="center" wrapText="1"/>
    </xf>
    <xf numFmtId="164" fontId="2" fillId="0" borderId="43" xfId="1" applyNumberFormat="1" applyFont="1" applyFill="1" applyBorder="1" applyAlignment="1">
      <alignment horizontal="center" wrapText="1"/>
    </xf>
    <xf numFmtId="164" fontId="2" fillId="4" borderId="35" xfId="1" applyNumberFormat="1" applyFont="1" applyFill="1" applyBorder="1" applyAlignment="1">
      <alignment horizontal="center" wrapText="1"/>
    </xf>
    <xf numFmtId="164" fontId="17" fillId="4" borderId="50" xfId="1" applyNumberFormat="1" applyFont="1" applyFill="1" applyBorder="1" applyAlignment="1">
      <alignment wrapText="1"/>
    </xf>
    <xf numFmtId="164" fontId="2" fillId="4" borderId="32" xfId="1" applyNumberFormat="1" applyFont="1" applyFill="1" applyBorder="1" applyAlignment="1">
      <alignment horizontal="center" wrapText="1"/>
    </xf>
    <xf numFmtId="164" fontId="20" fillId="4" borderId="50" xfId="1" applyNumberFormat="1" applyFont="1" applyFill="1" applyBorder="1" applyAlignment="1">
      <alignment horizontal="right" wrapText="1"/>
    </xf>
    <xf numFmtId="164" fontId="2" fillId="4" borderId="11" xfId="1" applyNumberFormat="1" applyFont="1" applyFill="1" applyBorder="1" applyAlignment="1">
      <alignment horizontal="center" wrapText="1"/>
    </xf>
    <xf numFmtId="164" fontId="18" fillId="4" borderId="50" xfId="1" applyNumberFormat="1" applyFont="1" applyFill="1" applyBorder="1" applyAlignment="1">
      <alignment horizontal="right" wrapText="1"/>
    </xf>
    <xf numFmtId="164" fontId="18" fillId="4" borderId="65" xfId="1" applyNumberFormat="1" applyFont="1" applyFill="1" applyBorder="1" applyAlignment="1">
      <alignment horizontal="right" wrapText="1"/>
    </xf>
    <xf numFmtId="164" fontId="26" fillId="0" borderId="50" xfId="1" applyNumberFormat="1" applyFont="1" applyBorder="1" applyAlignment="1">
      <alignment wrapText="1"/>
    </xf>
    <xf numFmtId="164" fontId="2" fillId="0" borderId="11" xfId="1" applyNumberFormat="1" applyFont="1" applyFill="1" applyBorder="1" applyAlignment="1">
      <alignment horizontal="center" wrapText="1"/>
    </xf>
    <xf numFmtId="164" fontId="18" fillId="4" borderId="33" xfId="1" applyNumberFormat="1" applyFont="1" applyFill="1" applyBorder="1" applyAlignment="1">
      <alignment horizontal="right" wrapText="1"/>
    </xf>
    <xf numFmtId="164" fontId="18" fillId="4" borderId="11" xfId="1" applyNumberFormat="1" applyFont="1" applyFill="1" applyBorder="1" applyAlignment="1">
      <alignment horizontal="right" wrapText="1"/>
    </xf>
    <xf numFmtId="164" fontId="18" fillId="4" borderId="32" xfId="1" applyNumberFormat="1" applyFont="1" applyFill="1" applyBorder="1" applyAlignment="1">
      <alignment horizontal="right" wrapText="1"/>
    </xf>
    <xf numFmtId="164" fontId="18" fillId="0" borderId="43" xfId="1" applyNumberFormat="1" applyFont="1" applyFill="1" applyBorder="1" applyAlignment="1">
      <alignment horizontal="right" wrapText="1"/>
    </xf>
    <xf numFmtId="164" fontId="2" fillId="4" borderId="26" xfId="1" applyNumberFormat="1" applyFont="1" applyFill="1" applyBorder="1" applyAlignment="1">
      <alignment horizontal="center" wrapText="1"/>
    </xf>
    <xf numFmtId="164" fontId="19" fillId="4" borderId="50" xfId="1" applyNumberFormat="1" applyFont="1" applyFill="1" applyBorder="1" applyAlignment="1">
      <alignment wrapText="1"/>
    </xf>
    <xf numFmtId="164" fontId="2" fillId="4" borderId="32" xfId="1" applyNumberFormat="1" applyFont="1" applyFill="1" applyBorder="1" applyAlignment="1">
      <alignment wrapText="1"/>
    </xf>
    <xf numFmtId="164" fontId="20" fillId="4" borderId="50" xfId="1" applyNumberFormat="1" applyFont="1" applyFill="1" applyBorder="1" applyAlignment="1">
      <alignment wrapText="1"/>
    </xf>
    <xf numFmtId="164" fontId="2" fillId="4" borderId="11" xfId="1" applyNumberFormat="1" applyFont="1" applyFill="1" applyBorder="1" applyAlignment="1">
      <alignment wrapText="1"/>
    </xf>
    <xf numFmtId="164" fontId="26" fillId="2" borderId="50" xfId="1" applyNumberFormat="1" applyFont="1" applyFill="1" applyBorder="1" applyAlignment="1">
      <alignment horizontal="center" wrapText="1"/>
    </xf>
    <xf numFmtId="164" fontId="30" fillId="2" borderId="50" xfId="1" applyNumberFormat="1" applyFont="1" applyFill="1" applyBorder="1" applyAlignment="1">
      <alignment horizontal="center" wrapText="1"/>
    </xf>
    <xf numFmtId="164" fontId="2" fillId="0" borderId="32" xfId="1" applyNumberFormat="1" applyFont="1" applyFill="1" applyBorder="1" applyAlignment="1">
      <alignment wrapText="1"/>
    </xf>
    <xf numFmtId="164" fontId="19" fillId="4" borderId="53" xfId="1" applyNumberFormat="1" applyFont="1" applyFill="1" applyBorder="1" applyAlignment="1">
      <alignment wrapText="1"/>
    </xf>
    <xf numFmtId="164" fontId="28" fillId="2" borderId="53" xfId="1" applyNumberFormat="1" applyFont="1" applyFill="1" applyBorder="1" applyAlignment="1">
      <alignment horizontal="center" wrapText="1"/>
    </xf>
    <xf numFmtId="164" fontId="31" fillId="2" borderId="53" xfId="1" applyNumberFormat="1" applyFont="1" applyFill="1" applyBorder="1" applyAlignment="1">
      <alignment horizontal="center" wrapText="1"/>
    </xf>
    <xf numFmtId="164" fontId="2" fillId="0" borderId="11" xfId="1" applyNumberFormat="1" applyFont="1" applyFill="1" applyBorder="1" applyAlignment="1">
      <alignment wrapText="1"/>
    </xf>
    <xf numFmtId="164" fontId="19" fillId="4" borderId="26" xfId="1" applyNumberFormat="1" applyFont="1" applyFill="1" applyBorder="1" applyAlignment="1">
      <alignment wrapText="1"/>
    </xf>
    <xf numFmtId="164" fontId="28" fillId="2" borderId="50" xfId="1" applyNumberFormat="1" applyFont="1" applyFill="1" applyBorder="1" applyAlignment="1">
      <alignment horizontal="center" wrapText="1"/>
    </xf>
    <xf numFmtId="164" fontId="29" fillId="2" borderId="50" xfId="1" applyNumberFormat="1" applyFont="1" applyFill="1" applyBorder="1" applyAlignment="1">
      <alignment horizontal="center" wrapText="1"/>
    </xf>
    <xf numFmtId="164" fontId="28" fillId="2" borderId="50" xfId="1" applyNumberFormat="1" applyFont="1" applyFill="1" applyBorder="1" applyAlignment="1">
      <alignment wrapText="1"/>
    </xf>
    <xf numFmtId="164" fontId="2" fillId="4" borderId="50" xfId="1" applyNumberFormat="1" applyFont="1" applyFill="1" applyBorder="1" applyAlignment="1">
      <alignment wrapText="1"/>
    </xf>
    <xf numFmtId="164" fontId="2" fillId="4" borderId="65" xfId="1" applyNumberFormat="1" applyFont="1" applyFill="1" applyBorder="1" applyAlignment="1">
      <alignment wrapText="1"/>
    </xf>
    <xf numFmtId="164" fontId="2" fillId="4" borderId="43" xfId="1" applyNumberFormat="1" applyFont="1" applyFill="1" applyBorder="1" applyAlignment="1">
      <alignment wrapText="1"/>
    </xf>
    <xf numFmtId="164" fontId="18" fillId="4" borderId="50" xfId="1" applyNumberFormat="1" applyFont="1" applyFill="1" applyBorder="1" applyAlignment="1">
      <alignment horizontal="center" wrapText="1"/>
    </xf>
    <xf numFmtId="164" fontId="4" fillId="2" borderId="50" xfId="0" applyNumberFormat="1" applyFont="1" applyFill="1" applyBorder="1" applyAlignment="1">
      <alignment horizontal="center" wrapText="1"/>
    </xf>
    <xf numFmtId="164" fontId="20" fillId="4" borderId="26" xfId="1" applyNumberFormat="1" applyFont="1" applyFill="1" applyBorder="1" applyAlignment="1">
      <alignment wrapText="1"/>
    </xf>
    <xf numFmtId="164" fontId="26" fillId="2" borderId="50" xfId="1" applyNumberFormat="1" applyFont="1" applyFill="1" applyBorder="1" applyAlignment="1">
      <alignment wrapText="1"/>
    </xf>
    <xf numFmtId="164" fontId="2" fillId="4" borderId="50" xfId="1" applyNumberFormat="1" applyFont="1" applyFill="1" applyBorder="1" applyAlignment="1">
      <alignment horizontal="center" wrapText="1"/>
    </xf>
    <xf numFmtId="164" fontId="31" fillId="2" borderId="50" xfId="1" applyNumberFormat="1" applyFont="1" applyFill="1" applyBorder="1" applyAlignment="1">
      <alignment horizontal="right" wrapText="1"/>
    </xf>
    <xf numFmtId="164" fontId="31" fillId="2" borderId="50" xfId="1" applyNumberFormat="1" applyFont="1" applyFill="1" applyBorder="1" applyAlignment="1">
      <alignment horizontal="center" wrapText="1"/>
    </xf>
    <xf numFmtId="164" fontId="18" fillId="4" borderId="11" xfId="1" applyNumberFormat="1" applyFont="1" applyFill="1" applyBorder="1" applyAlignment="1">
      <alignment horizontal="center" wrapText="1"/>
    </xf>
    <xf numFmtId="164" fontId="2" fillId="4" borderId="33" xfId="1" applyNumberFormat="1" applyFont="1" applyFill="1" applyBorder="1" applyAlignment="1">
      <alignment horizontal="center" wrapText="1"/>
    </xf>
    <xf numFmtId="164" fontId="2" fillId="0" borderId="32" xfId="1" applyNumberFormat="1" applyFont="1" applyFill="1" applyBorder="1" applyAlignment="1">
      <alignment horizontal="center" wrapText="1"/>
    </xf>
    <xf numFmtId="164" fontId="20" fillId="4" borderId="65" xfId="1" applyNumberFormat="1" applyFont="1" applyFill="1" applyBorder="1" applyAlignment="1">
      <alignment wrapText="1"/>
    </xf>
    <xf numFmtId="164" fontId="20" fillId="4" borderId="50" xfId="1" applyNumberFormat="1" applyFont="1" applyFill="1" applyBorder="1" applyAlignment="1">
      <alignment horizontal="center" wrapText="1"/>
    </xf>
    <xf numFmtId="164" fontId="2" fillId="4" borderId="14" xfId="1" applyNumberFormat="1" applyFont="1" applyFill="1" applyBorder="1" applyAlignment="1">
      <alignment horizontal="center" wrapText="1"/>
    </xf>
    <xf numFmtId="164" fontId="20" fillId="4" borderId="0" xfId="1" applyNumberFormat="1" applyFont="1" applyFill="1" applyAlignment="1">
      <alignment wrapText="1"/>
    </xf>
    <xf numFmtId="164" fontId="2" fillId="4" borderId="38" xfId="1" applyNumberFormat="1" applyFont="1" applyFill="1" applyBorder="1" applyAlignment="1">
      <alignment horizontal="center" wrapText="1"/>
    </xf>
    <xf numFmtId="164" fontId="2" fillId="4" borderId="53" xfId="1" applyNumberFormat="1" applyFont="1" applyFill="1" applyBorder="1" applyAlignment="1">
      <alignment wrapText="1"/>
    </xf>
    <xf numFmtId="164" fontId="2" fillId="4" borderId="63" xfId="1" applyNumberFormat="1" applyFont="1" applyFill="1" applyBorder="1" applyAlignment="1">
      <alignment wrapText="1"/>
    </xf>
    <xf numFmtId="164" fontId="4" fillId="0" borderId="10" xfId="0" applyNumberFormat="1" applyFont="1" applyFill="1" applyBorder="1" applyAlignment="1">
      <alignment horizontal="right" wrapText="1"/>
    </xf>
    <xf numFmtId="164" fontId="20" fillId="4" borderId="48" xfId="1" applyNumberFormat="1" applyFont="1" applyFill="1" applyBorder="1" applyAlignment="1">
      <alignment horizontal="right" wrapText="1"/>
    </xf>
    <xf numFmtId="164" fontId="20" fillId="4" borderId="48" xfId="1" applyNumberFormat="1" applyFont="1" applyFill="1" applyBorder="1" applyAlignment="1">
      <alignment horizontal="center" wrapText="1"/>
    </xf>
    <xf numFmtId="164" fontId="26" fillId="0" borderId="48" xfId="1" applyNumberFormat="1" applyFont="1" applyBorder="1" applyAlignment="1">
      <alignment wrapText="1"/>
    </xf>
    <xf numFmtId="164" fontId="4" fillId="0" borderId="8" xfId="0" applyNumberFormat="1" applyFont="1" applyFill="1" applyBorder="1" applyAlignment="1">
      <alignment horizontal="right" wrapText="1"/>
    </xf>
    <xf numFmtId="164" fontId="4" fillId="0" borderId="33" xfId="0" applyNumberFormat="1" applyFont="1" applyFill="1" applyBorder="1" applyAlignment="1">
      <alignment horizontal="right" wrapText="1"/>
    </xf>
    <xf numFmtId="164" fontId="4" fillId="0" borderId="31" xfId="0" applyNumberFormat="1" applyFont="1" applyFill="1" applyBorder="1" applyAlignment="1">
      <alignment horizontal="right" wrapText="1"/>
    </xf>
    <xf numFmtId="164" fontId="4" fillId="0" borderId="14" xfId="0" applyNumberFormat="1" applyFont="1" applyFill="1" applyBorder="1" applyAlignment="1">
      <alignment horizontal="right" wrapText="1"/>
    </xf>
    <xf numFmtId="164" fontId="4" fillId="0" borderId="13" xfId="0" applyNumberFormat="1" applyFont="1" applyFill="1" applyBorder="1" applyAlignment="1">
      <alignment horizontal="right" wrapText="1"/>
    </xf>
    <xf numFmtId="164" fontId="4" fillId="0" borderId="50" xfId="0" applyNumberFormat="1" applyFont="1" applyFill="1" applyBorder="1" applyAlignment="1">
      <alignment horizontal="right" wrapText="1"/>
    </xf>
    <xf numFmtId="164" fontId="4" fillId="2" borderId="10" xfId="0" applyNumberFormat="1" applyFont="1" applyFill="1" applyBorder="1" applyAlignment="1">
      <alignment horizontal="right" wrapText="1"/>
    </xf>
    <xf numFmtId="164" fontId="4" fillId="2" borderId="11" xfId="0" applyNumberFormat="1" applyFont="1" applyFill="1" applyBorder="1" applyAlignment="1">
      <alignment horizontal="right" wrapText="1"/>
    </xf>
    <xf numFmtId="164" fontId="4" fillId="2" borderId="48" xfId="0" applyNumberFormat="1" applyFont="1" applyFill="1" applyBorder="1" applyAlignment="1">
      <alignment horizontal="right" wrapText="1"/>
    </xf>
    <xf numFmtId="164" fontId="4" fillId="2" borderId="50" xfId="0" applyNumberFormat="1" applyFont="1" applyFill="1" applyBorder="1" applyAlignment="1">
      <alignment horizontal="right" wrapText="1"/>
    </xf>
    <xf numFmtId="164" fontId="4" fillId="0" borderId="32" xfId="0" applyNumberFormat="1" applyFont="1" applyFill="1" applyBorder="1" applyAlignment="1">
      <alignment horizontal="right" wrapText="1"/>
    </xf>
    <xf numFmtId="164" fontId="3" fillId="2" borderId="48" xfId="0" applyNumberFormat="1" applyFont="1" applyFill="1" applyBorder="1" applyAlignment="1">
      <alignment wrapText="1"/>
    </xf>
    <xf numFmtId="164" fontId="3" fillId="2" borderId="50" xfId="0" applyNumberFormat="1" applyFont="1" applyFill="1" applyBorder="1" applyAlignment="1">
      <alignment wrapText="1"/>
    </xf>
    <xf numFmtId="2" fontId="2" fillId="2" borderId="60" xfId="0" applyNumberFormat="1" applyFont="1" applyFill="1" applyBorder="1" applyAlignment="1">
      <alignment vertical="center"/>
    </xf>
    <xf numFmtId="2" fontId="2" fillId="2" borderId="61" xfId="0" applyNumberFormat="1" applyFont="1" applyFill="1" applyBorder="1" applyAlignment="1">
      <alignment vertical="center"/>
    </xf>
    <xf numFmtId="2" fontId="2" fillId="2" borderId="62" xfId="0" applyNumberFormat="1" applyFont="1" applyFill="1" applyBorder="1" applyAlignment="1">
      <alignment vertical="center"/>
    </xf>
    <xf numFmtId="2" fontId="4" fillId="0" borderId="31" xfId="0" applyNumberFormat="1" applyFont="1" applyFill="1" applyBorder="1" applyAlignment="1">
      <alignment horizontal="center" vertical="center" wrapText="1"/>
    </xf>
    <xf numFmtId="2" fontId="4" fillId="0" borderId="37" xfId="0" applyNumberFormat="1" applyFont="1" applyFill="1" applyBorder="1" applyAlignment="1">
      <alignment horizontal="center" vertical="center" wrapText="1"/>
    </xf>
    <xf numFmtId="2" fontId="4" fillId="0" borderId="8" xfId="0" applyNumberFormat="1"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7" xfId="0" applyFont="1" applyFill="1" applyBorder="1" applyAlignment="1">
      <alignment horizontal="center" vertical="center" wrapText="1"/>
    </xf>
    <xf numFmtId="2" fontId="2" fillId="0" borderId="47" xfId="0" applyNumberFormat="1" applyFont="1" applyBorder="1" applyAlignment="1">
      <alignment vertical="center" wrapText="1"/>
    </xf>
    <xf numFmtId="2" fontId="2" fillId="0" borderId="48" xfId="0" applyNumberFormat="1" applyFont="1" applyBorder="1" applyAlignment="1">
      <alignment vertical="center" wrapText="1"/>
    </xf>
    <xf numFmtId="2" fontId="2" fillId="0" borderId="49" xfId="0" applyNumberFormat="1" applyFont="1" applyBorder="1" applyAlignment="1">
      <alignment vertical="center" wrapText="1"/>
    </xf>
    <xf numFmtId="2" fontId="2" fillId="2" borderId="44" xfId="0" applyNumberFormat="1" applyFont="1" applyFill="1" applyBorder="1" applyAlignment="1">
      <alignment vertical="center" wrapText="1"/>
    </xf>
    <xf numFmtId="2" fontId="2" fillId="2" borderId="2" xfId="0" applyNumberFormat="1" applyFont="1" applyFill="1" applyBorder="1" applyAlignment="1">
      <alignment vertical="center" wrapText="1"/>
    </xf>
    <xf numFmtId="2" fontId="2" fillId="2" borderId="46" xfId="0" applyNumberFormat="1" applyFont="1" applyFill="1" applyBorder="1" applyAlignment="1">
      <alignment vertical="center" wrapText="1"/>
    </xf>
    <xf numFmtId="2" fontId="2" fillId="2" borderId="47" xfId="0" applyNumberFormat="1" applyFont="1" applyFill="1" applyBorder="1" applyAlignment="1">
      <alignment vertical="center" wrapText="1"/>
    </xf>
    <xf numFmtId="2" fontId="2" fillId="2" borderId="48" xfId="0" applyNumberFormat="1" applyFont="1" applyFill="1" applyBorder="1" applyAlignment="1">
      <alignment vertical="center" wrapText="1"/>
    </xf>
    <xf numFmtId="2" fontId="2" fillId="2" borderId="49" xfId="0" applyNumberFormat="1" applyFont="1" applyFill="1" applyBorder="1" applyAlignment="1">
      <alignment vertical="center" wrapText="1"/>
    </xf>
    <xf numFmtId="2" fontId="2" fillId="2" borderId="59" xfId="0" applyNumberFormat="1" applyFont="1" applyFill="1" applyBorder="1" applyAlignment="1">
      <alignment horizontal="left" vertical="center" wrapText="1"/>
    </xf>
    <xf numFmtId="2" fontId="2" fillId="2" borderId="5" xfId="0" applyNumberFormat="1" applyFont="1" applyFill="1" applyBorder="1" applyAlignment="1">
      <alignment horizontal="left" vertical="center" wrapText="1"/>
    </xf>
    <xf numFmtId="2" fontId="2" fillId="2" borderId="36" xfId="0" applyNumberFormat="1" applyFont="1" applyFill="1" applyBorder="1" applyAlignment="1">
      <alignment horizontal="right" vertical="center" wrapText="1"/>
    </xf>
    <xf numFmtId="2" fontId="2" fillId="2" borderId="29" xfId="0" applyNumberFormat="1" applyFont="1" applyFill="1" applyBorder="1" applyAlignment="1">
      <alignment horizontal="right" vertical="center" wrapText="1"/>
    </xf>
    <xf numFmtId="2" fontId="2" fillId="2" borderId="4" xfId="0" applyNumberFormat="1" applyFont="1" applyFill="1" applyBorder="1" applyAlignment="1">
      <alignment horizontal="left" vertical="center" wrapText="1"/>
    </xf>
    <xf numFmtId="2" fontId="2" fillId="2" borderId="6" xfId="0" applyNumberFormat="1" applyFont="1" applyFill="1" applyBorder="1" applyAlignment="1">
      <alignment horizontal="left" vertical="center" wrapText="1"/>
    </xf>
    <xf numFmtId="2" fontId="2" fillId="2" borderId="27" xfId="0" applyNumberFormat="1" applyFont="1" applyFill="1" applyBorder="1" applyAlignment="1">
      <alignment horizontal="left" vertical="center" wrapText="1"/>
    </xf>
    <xf numFmtId="2" fontId="2" fillId="2" borderId="29" xfId="0" applyNumberFormat="1" applyFont="1" applyFill="1" applyBorder="1" applyAlignment="1">
      <alignment horizontal="left" vertical="center" wrapText="1"/>
    </xf>
    <xf numFmtId="2" fontId="2" fillId="2" borderId="25" xfId="0" applyNumberFormat="1" applyFont="1" applyFill="1" applyBorder="1" applyAlignment="1">
      <alignment horizontal="left" vertical="center" wrapText="1"/>
    </xf>
    <xf numFmtId="4" fontId="12" fillId="2" borderId="0" xfId="0" applyNumberFormat="1" applyFont="1" applyFill="1" applyBorder="1" applyAlignment="1">
      <alignment horizontal="center" vertical="center" wrapText="1"/>
    </xf>
    <xf numFmtId="2" fontId="2" fillId="2" borderId="18" xfId="0" applyNumberFormat="1" applyFont="1" applyFill="1" applyBorder="1" applyAlignment="1">
      <alignment horizontal="right" vertical="center" wrapText="1"/>
    </xf>
    <xf numFmtId="2" fontId="2" fillId="2" borderId="19" xfId="0" applyNumberFormat="1" applyFont="1" applyFill="1" applyBorder="1" applyAlignment="1">
      <alignment horizontal="right" vertical="center" wrapText="1"/>
    </xf>
    <xf numFmtId="2" fontId="2" fillId="2" borderId="39" xfId="0" applyNumberFormat="1" applyFont="1" applyFill="1" applyBorder="1" applyAlignment="1">
      <alignment horizontal="right" vertical="center" wrapText="1"/>
    </xf>
    <xf numFmtId="2" fontId="2" fillId="2" borderId="36" xfId="0" applyNumberFormat="1" applyFont="1" applyFill="1" applyBorder="1" applyAlignment="1">
      <alignment horizontal="left" vertical="center" wrapText="1"/>
    </xf>
    <xf numFmtId="2" fontId="2" fillId="2" borderId="35" xfId="0" applyNumberFormat="1" applyFont="1" applyFill="1" applyBorder="1" applyAlignment="1">
      <alignment horizontal="left" vertical="center" wrapText="1"/>
    </xf>
    <xf numFmtId="0" fontId="2" fillId="2" borderId="5" xfId="0" applyFont="1" applyFill="1" applyBorder="1" applyAlignment="1">
      <alignment horizontal="right" vertical="center" wrapText="1"/>
    </xf>
    <xf numFmtId="0" fontId="2" fillId="2" borderId="6" xfId="0" applyFont="1" applyFill="1" applyBorder="1" applyAlignment="1">
      <alignment horizontal="right" vertical="center" wrapText="1"/>
    </xf>
    <xf numFmtId="0" fontId="2" fillId="2" borderId="4" xfId="0" applyFont="1" applyFill="1" applyBorder="1" applyAlignment="1">
      <alignment horizontal="right" wrapText="1"/>
    </xf>
    <xf numFmtId="0" fontId="2" fillId="2" borderId="5" xfId="0" applyFont="1" applyFill="1" applyBorder="1" applyAlignment="1">
      <alignment horizontal="right" wrapText="1"/>
    </xf>
    <xf numFmtId="0" fontId="2" fillId="2" borderId="6" xfId="0" applyFont="1" applyFill="1" applyBorder="1" applyAlignment="1">
      <alignment horizontal="right" wrapText="1"/>
    </xf>
    <xf numFmtId="0" fontId="2" fillId="2" borderId="4" xfId="0" applyFont="1" applyFill="1" applyBorder="1" applyAlignment="1">
      <alignment horizontal="right" vertical="center" wrapText="1"/>
    </xf>
    <xf numFmtId="2" fontId="2" fillId="2" borderId="4" xfId="0" applyNumberFormat="1" applyFont="1" applyFill="1" applyBorder="1" applyAlignment="1">
      <alignment horizontal="right" vertical="center" wrapText="1"/>
    </xf>
    <xf numFmtId="2" fontId="2" fillId="2" borderId="5" xfId="0" applyNumberFormat="1" applyFont="1" applyFill="1" applyBorder="1" applyAlignment="1">
      <alignment horizontal="right" vertical="center" wrapText="1"/>
    </xf>
    <xf numFmtId="2" fontId="2" fillId="2" borderId="6" xfId="0" applyNumberFormat="1" applyFont="1" applyFill="1" applyBorder="1" applyAlignment="1">
      <alignment horizontal="righ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6" xfId="0" applyFont="1" applyBorder="1" applyAlignment="1">
      <alignment horizontal="left" vertical="center" wrapText="1"/>
    </xf>
    <xf numFmtId="0" fontId="4" fillId="0" borderId="16" xfId="0" applyFont="1" applyBorder="1" applyAlignment="1">
      <alignment vertical="center"/>
    </xf>
    <xf numFmtId="0" fontId="4" fillId="0" borderId="17" xfId="0" applyFont="1" applyBorder="1" applyAlignment="1">
      <alignment vertical="center"/>
    </xf>
    <xf numFmtId="0" fontId="2" fillId="0" borderId="4" xfId="0" applyFont="1" applyFill="1" applyBorder="1" applyAlignment="1">
      <alignment horizontal="justify" vertical="center" wrapText="1"/>
    </xf>
    <xf numFmtId="0" fontId="2" fillId="0" borderId="5" xfId="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41" fontId="2" fillId="2" borderId="6" xfId="0" applyNumberFormat="1"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41" fontId="2" fillId="2" borderId="6" xfId="0" applyNumberFormat="1" applyFont="1" applyFill="1" applyBorder="1" applyAlignment="1">
      <alignment horizontal="center" vertical="center" wrapText="1"/>
    </xf>
    <xf numFmtId="0" fontId="50" fillId="2" borderId="4" xfId="0" applyFont="1" applyFill="1" applyBorder="1" applyAlignment="1">
      <alignment horizontal="center" vertical="top" wrapText="1"/>
    </xf>
    <xf numFmtId="0" fontId="50" fillId="2" borderId="5" xfId="0" applyFont="1" applyFill="1" applyBorder="1" applyAlignment="1">
      <alignment horizontal="center" vertical="top" wrapText="1"/>
    </xf>
    <xf numFmtId="0" fontId="50" fillId="2" borderId="6" xfId="0" applyFont="1" applyFill="1" applyBorder="1" applyAlignment="1">
      <alignment horizontal="center" vertical="top" wrapText="1"/>
    </xf>
    <xf numFmtId="0" fontId="2" fillId="2" borderId="0"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0" borderId="18" xfId="0" applyFont="1" applyFill="1" applyBorder="1" applyAlignment="1">
      <alignment horizontal="right" wrapText="1"/>
    </xf>
    <xf numFmtId="0" fontId="2" fillId="0" borderId="19" xfId="0" applyFont="1" applyFill="1" applyBorder="1" applyAlignment="1">
      <alignment horizontal="right" wrapText="1"/>
    </xf>
    <xf numFmtId="0" fontId="2" fillId="0" borderId="39" xfId="0" applyFont="1" applyFill="1" applyBorder="1" applyAlignment="1">
      <alignment horizontal="right" wrapText="1"/>
    </xf>
    <xf numFmtId="0" fontId="2" fillId="0" borderId="4" xfId="0" applyFont="1" applyFill="1" applyBorder="1" applyAlignment="1">
      <alignment horizontal="right" wrapText="1"/>
    </xf>
    <xf numFmtId="0" fontId="2" fillId="0" borderId="5" xfId="0" applyFont="1" applyFill="1" applyBorder="1" applyAlignment="1">
      <alignment horizontal="right" wrapText="1"/>
    </xf>
    <xf numFmtId="0" fontId="2" fillId="0" borderId="6" xfId="0" applyFont="1" applyFill="1" applyBorder="1" applyAlignment="1">
      <alignment horizontal="right" wrapText="1"/>
    </xf>
    <xf numFmtId="0" fontId="2" fillId="2" borderId="36" xfId="0" applyFont="1" applyFill="1" applyBorder="1" applyAlignment="1">
      <alignment horizontal="right" vertical="center" wrapText="1"/>
    </xf>
    <xf numFmtId="0" fontId="2" fillId="2" borderId="29" xfId="0" applyFont="1" applyFill="1" applyBorder="1" applyAlignment="1">
      <alignment horizontal="right" vertical="center" wrapText="1"/>
    </xf>
    <xf numFmtId="0" fontId="2" fillId="2" borderId="35" xfId="0" applyFont="1" applyFill="1" applyBorder="1" applyAlignment="1">
      <alignment horizontal="right" vertical="center" wrapText="1"/>
    </xf>
    <xf numFmtId="0" fontId="2" fillId="0" borderId="36" xfId="0" applyFont="1" applyFill="1" applyBorder="1" applyAlignment="1">
      <alignment horizontal="right" vertical="center" wrapText="1"/>
    </xf>
    <xf numFmtId="0" fontId="2" fillId="0" borderId="29" xfId="0" applyFont="1" applyFill="1" applyBorder="1" applyAlignment="1">
      <alignment horizontal="right" vertical="center" wrapText="1"/>
    </xf>
    <xf numFmtId="0" fontId="2" fillId="0" borderId="35" xfId="0" applyFont="1" applyFill="1" applyBorder="1" applyAlignment="1">
      <alignment horizontal="right" vertical="center" wrapText="1"/>
    </xf>
    <xf numFmtId="2" fontId="54" fillId="2" borderId="10" xfId="0" applyNumberFormat="1" applyFont="1" applyFill="1" applyBorder="1" applyAlignment="1">
      <alignment horizontal="center" vertical="center" wrapText="1"/>
    </xf>
    <xf numFmtId="2" fontId="54" fillId="2" borderId="31"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2"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41" fontId="2" fillId="2" borderId="3" xfId="0" applyNumberFormat="1" applyFont="1" applyFill="1" applyBorder="1" applyAlignment="1">
      <alignment horizontal="left" vertical="top" wrapText="1"/>
    </xf>
    <xf numFmtId="0" fontId="50" fillId="2" borderId="4" xfId="0" applyFont="1" applyFill="1" applyBorder="1" applyAlignment="1">
      <alignment horizontal="center" vertical="center" wrapText="1"/>
    </xf>
    <xf numFmtId="0" fontId="50" fillId="2" borderId="5" xfId="0" applyFont="1" applyFill="1" applyBorder="1" applyAlignment="1">
      <alignment horizontal="center" vertical="center" wrapText="1"/>
    </xf>
    <xf numFmtId="41" fontId="50" fillId="2" borderId="6" xfId="0" applyNumberFormat="1" applyFont="1" applyFill="1" applyBorder="1" applyAlignment="1">
      <alignment horizontal="center" vertical="center" wrapText="1"/>
    </xf>
    <xf numFmtId="0" fontId="50" fillId="2" borderId="6" xfId="0" applyFont="1" applyFill="1" applyBorder="1" applyAlignment="1">
      <alignment horizontal="center" vertical="center" wrapText="1"/>
    </xf>
    <xf numFmtId="2" fontId="2" fillId="4" borderId="4" xfId="1" applyNumberFormat="1" applyFont="1" applyFill="1" applyBorder="1" applyAlignment="1">
      <alignment horizontal="right" vertical="center" wrapText="1"/>
    </xf>
    <xf numFmtId="2" fontId="2" fillId="4" borderId="5" xfId="1" applyNumberFormat="1" applyFont="1" applyFill="1" applyBorder="1" applyAlignment="1">
      <alignment horizontal="right" vertical="center" wrapText="1"/>
    </xf>
    <xf numFmtId="2" fontId="2" fillId="4" borderId="6" xfId="1" applyNumberFormat="1" applyFont="1" applyFill="1" applyBorder="1" applyAlignment="1">
      <alignment horizontal="right" vertical="center" wrapText="1"/>
    </xf>
    <xf numFmtId="2" fontId="18" fillId="4" borderId="10" xfId="1" applyNumberFormat="1" applyFont="1" applyFill="1" applyBorder="1" applyAlignment="1">
      <alignment horizontal="left" vertical="center" wrapText="1"/>
    </xf>
    <xf numFmtId="2" fontId="18" fillId="4" borderId="31" xfId="1" applyNumberFormat="1" applyFont="1" applyFill="1" applyBorder="1" applyAlignment="1">
      <alignment horizontal="left" vertical="center" wrapText="1"/>
    </xf>
    <xf numFmtId="2" fontId="2" fillId="4" borderId="45" xfId="1" applyNumberFormat="1" applyFont="1" applyFill="1" applyBorder="1" applyAlignment="1">
      <alignment horizontal="left" vertical="center" wrapText="1"/>
    </xf>
    <xf numFmtId="2" fontId="2" fillId="4" borderId="51" xfId="1" applyNumberFormat="1" applyFont="1" applyFill="1" applyBorder="1" applyAlignment="1">
      <alignment horizontal="left" vertical="center" wrapText="1"/>
    </xf>
    <xf numFmtId="2" fontId="2" fillId="4" borderId="52" xfId="1" applyNumberFormat="1" applyFont="1" applyFill="1" applyBorder="1" applyAlignment="1">
      <alignment horizontal="left" vertical="center" wrapText="1"/>
    </xf>
    <xf numFmtId="2" fontId="2" fillId="4" borderId="47" xfId="1" applyNumberFormat="1" applyFont="1" applyFill="1" applyBorder="1" applyAlignment="1">
      <alignment horizontal="left" vertical="center" wrapText="1"/>
    </xf>
    <xf numFmtId="2" fontId="2" fillId="4" borderId="48" xfId="1" applyNumberFormat="1" applyFont="1" applyFill="1" applyBorder="1" applyAlignment="1">
      <alignment horizontal="left" vertical="center" wrapText="1"/>
    </xf>
    <xf numFmtId="2" fontId="2" fillId="4" borderId="49" xfId="1" applyNumberFormat="1" applyFont="1" applyFill="1" applyBorder="1" applyAlignment="1">
      <alignment horizontal="left" vertical="center" wrapText="1"/>
    </xf>
    <xf numFmtId="2" fontId="2" fillId="4" borderId="47" xfId="1" applyNumberFormat="1" applyFont="1" applyFill="1" applyBorder="1" applyAlignment="1">
      <alignment horizontal="left" vertical="center"/>
    </xf>
    <xf numFmtId="2" fontId="2" fillId="4" borderId="48" xfId="1" applyNumberFormat="1" applyFont="1" applyFill="1" applyBorder="1" applyAlignment="1">
      <alignment horizontal="left" vertical="center"/>
    </xf>
    <xf numFmtId="2" fontId="2" fillId="4" borderId="49" xfId="1" applyNumberFormat="1" applyFont="1" applyFill="1" applyBorder="1" applyAlignment="1">
      <alignment horizontal="left" vertical="center"/>
    </xf>
    <xf numFmtId="2" fontId="2" fillId="4" borderId="60" xfId="1" applyNumberFormat="1" applyFont="1" applyFill="1" applyBorder="1" applyAlignment="1">
      <alignment horizontal="left" vertical="center" wrapText="1"/>
    </xf>
    <xf numFmtId="2" fontId="2" fillId="4" borderId="61" xfId="1" applyNumberFormat="1" applyFont="1" applyFill="1" applyBorder="1" applyAlignment="1">
      <alignment horizontal="left" vertical="center" wrapText="1"/>
    </xf>
    <xf numFmtId="2" fontId="2" fillId="4" borderId="62" xfId="1" applyNumberFormat="1" applyFont="1" applyFill="1" applyBorder="1" applyAlignment="1">
      <alignment horizontal="left" vertical="center" wrapText="1"/>
    </xf>
    <xf numFmtId="0" fontId="2" fillId="4" borderId="64" xfId="1" applyFont="1" applyFill="1" applyBorder="1" applyAlignment="1">
      <alignment horizontal="right" vertical="center" wrapText="1"/>
    </xf>
    <xf numFmtId="0" fontId="2" fillId="4" borderId="48" xfId="1" applyFont="1" applyFill="1" applyBorder="1" applyAlignment="1">
      <alignment horizontal="right" vertical="center" wrapText="1"/>
    </xf>
    <xf numFmtId="0" fontId="2" fillId="4" borderId="49" xfId="1" applyFont="1" applyFill="1" applyBorder="1" applyAlignment="1">
      <alignment horizontal="right" vertical="center" wrapText="1"/>
    </xf>
    <xf numFmtId="2" fontId="2" fillId="4" borderId="4" xfId="1" applyNumberFormat="1" applyFont="1" applyFill="1" applyBorder="1" applyAlignment="1">
      <alignment horizontal="center" vertical="top" wrapText="1"/>
    </xf>
    <xf numFmtId="2" fontId="2" fillId="4" borderId="5" xfId="1" applyNumberFormat="1" applyFont="1" applyFill="1" applyBorder="1" applyAlignment="1">
      <alignment horizontal="center" vertical="top" wrapText="1"/>
    </xf>
    <xf numFmtId="0" fontId="2" fillId="4" borderId="10" xfId="1" applyFont="1" applyFill="1" applyBorder="1" applyAlignment="1">
      <alignment horizontal="right" vertical="center" wrapText="1"/>
    </xf>
    <xf numFmtId="0" fontId="2" fillId="4" borderId="31" xfId="1" applyFont="1" applyFill="1" applyBorder="1" applyAlignment="1">
      <alignment horizontal="right" vertical="center" wrapText="1"/>
    </xf>
    <xf numFmtId="0" fontId="27" fillId="2" borderId="7" xfId="1" applyFont="1" applyFill="1" applyBorder="1" applyAlignment="1">
      <alignment horizontal="center" wrapText="1"/>
    </xf>
    <xf numFmtId="0" fontId="27" fillId="2" borderId="8" xfId="1" applyFont="1" applyFill="1" applyBorder="1" applyAlignment="1">
      <alignment horizontal="center" wrapText="1"/>
    </xf>
    <xf numFmtId="0" fontId="28" fillId="2" borderId="8" xfId="1" applyFont="1" applyFill="1" applyBorder="1" applyAlignment="1">
      <alignment horizontal="center" wrapText="1"/>
    </xf>
    <xf numFmtId="0" fontId="28" fillId="2" borderId="11" xfId="1" applyFont="1" applyFill="1" applyBorder="1" applyAlignment="1">
      <alignment horizontal="center" wrapText="1"/>
    </xf>
    <xf numFmtId="0" fontId="30" fillId="2" borderId="10" xfId="1" applyFont="1" applyFill="1" applyBorder="1" applyAlignment="1">
      <alignment horizontal="center" wrapText="1"/>
    </xf>
    <xf numFmtId="0" fontId="30" fillId="2" borderId="11" xfId="1" applyFont="1" applyFill="1" applyBorder="1" applyAlignment="1">
      <alignment horizontal="center" wrapText="1"/>
    </xf>
    <xf numFmtId="2" fontId="18" fillId="4" borderId="47" xfId="1" applyNumberFormat="1" applyFont="1" applyFill="1" applyBorder="1" applyAlignment="1">
      <alignment horizontal="left" vertical="center" wrapText="1"/>
    </xf>
    <xf numFmtId="2" fontId="18" fillId="4" borderId="48" xfId="1" applyNumberFormat="1" applyFont="1" applyFill="1" applyBorder="1" applyAlignment="1">
      <alignment horizontal="left" vertical="center" wrapText="1"/>
    </xf>
    <xf numFmtId="2" fontId="18" fillId="4" borderId="49" xfId="1" applyNumberFormat="1" applyFont="1" applyFill="1" applyBorder="1" applyAlignment="1">
      <alignment horizontal="left" vertical="center" wrapText="1"/>
    </xf>
    <xf numFmtId="2" fontId="18" fillId="4" borderId="68" xfId="1" applyNumberFormat="1" applyFont="1" applyFill="1" applyBorder="1" applyAlignment="1">
      <alignment horizontal="right" vertical="center"/>
    </xf>
    <xf numFmtId="2" fontId="18" fillId="4" borderId="61" xfId="1" applyNumberFormat="1" applyFont="1" applyFill="1" applyBorder="1" applyAlignment="1">
      <alignment horizontal="right" vertical="center"/>
    </xf>
    <xf numFmtId="2" fontId="18" fillId="4" borderId="62" xfId="1" applyNumberFormat="1" applyFont="1" applyFill="1" applyBorder="1" applyAlignment="1">
      <alignment horizontal="right" vertical="center"/>
    </xf>
    <xf numFmtId="0" fontId="20" fillId="0" borderId="10" xfId="1" applyFont="1" applyFill="1" applyBorder="1" applyAlignment="1">
      <alignment horizontal="left" vertical="center" wrapText="1"/>
    </xf>
    <xf numFmtId="0" fontId="20" fillId="0" borderId="11" xfId="1" applyFont="1" applyFill="1" applyBorder="1" applyAlignment="1">
      <alignment horizontal="left" vertical="center" wrapText="1"/>
    </xf>
    <xf numFmtId="0" fontId="2" fillId="4" borderId="30" xfId="1" applyFont="1" applyFill="1" applyBorder="1" applyAlignment="1">
      <alignment horizontal="right" vertical="center" wrapText="1"/>
    </xf>
    <xf numFmtId="0" fontId="2" fillId="4" borderId="9" xfId="1" applyFont="1" applyFill="1" applyBorder="1" applyAlignment="1">
      <alignment horizontal="right" vertical="center" wrapText="1"/>
    </xf>
    <xf numFmtId="0" fontId="2" fillId="4" borderId="47" xfId="1" applyFont="1" applyFill="1" applyBorder="1" applyAlignment="1">
      <alignment horizontal="right" vertical="center" wrapText="1"/>
    </xf>
    <xf numFmtId="0" fontId="2" fillId="0" borderId="9" xfId="1" applyFont="1" applyFill="1" applyBorder="1" applyAlignment="1">
      <alignment horizontal="right" vertical="center" wrapText="1"/>
    </xf>
    <xf numFmtId="0" fontId="2" fillId="0" borderId="10" xfId="1" applyFont="1" applyFill="1" applyBorder="1" applyAlignment="1">
      <alignment horizontal="right" vertical="center" wrapText="1"/>
    </xf>
    <xf numFmtId="0" fontId="2" fillId="0" borderId="4" xfId="1" applyFont="1" applyFill="1" applyBorder="1" applyAlignment="1">
      <alignment horizontal="right" vertical="center" wrapText="1"/>
    </xf>
    <xf numFmtId="0" fontId="2" fillId="0" borderId="5" xfId="1" applyFont="1" applyFill="1" applyBorder="1" applyAlignment="1">
      <alignment horizontal="right" vertical="center" wrapText="1"/>
    </xf>
    <xf numFmtId="0" fontId="2" fillId="0" borderId="6" xfId="1" applyFont="1" applyFill="1" applyBorder="1" applyAlignment="1">
      <alignment horizontal="right" vertical="center" wrapText="1"/>
    </xf>
    <xf numFmtId="0" fontId="2" fillId="4" borderId="56" xfId="1" applyFont="1" applyFill="1" applyBorder="1" applyAlignment="1">
      <alignment horizontal="right" vertical="center" wrapText="1"/>
    </xf>
    <xf numFmtId="0" fontId="2" fillId="4" borderId="57" xfId="1" applyFont="1" applyFill="1" applyBorder="1" applyAlignment="1">
      <alignment horizontal="right" vertical="center" wrapText="1"/>
    </xf>
    <xf numFmtId="2" fontId="18" fillId="0" borderId="4" xfId="1" applyNumberFormat="1" applyFont="1" applyFill="1" applyBorder="1" applyAlignment="1">
      <alignment horizontal="right" vertical="center" wrapText="1"/>
    </xf>
    <xf numFmtId="2" fontId="18" fillId="0" borderId="5" xfId="1" applyNumberFormat="1" applyFont="1" applyFill="1" applyBorder="1" applyAlignment="1">
      <alignment horizontal="right" vertical="center" wrapText="1"/>
    </xf>
    <xf numFmtId="2" fontId="18" fillId="0" borderId="6" xfId="1" applyNumberFormat="1" applyFont="1" applyFill="1" applyBorder="1" applyAlignment="1">
      <alignment horizontal="right" vertical="center" wrapText="1"/>
    </xf>
    <xf numFmtId="2" fontId="18" fillId="4" borderId="47" xfId="1" applyNumberFormat="1" applyFont="1" applyFill="1" applyBorder="1" applyAlignment="1">
      <alignment horizontal="left" vertical="center"/>
    </xf>
    <xf numFmtId="2" fontId="18" fillId="4" borderId="48" xfId="1" applyNumberFormat="1" applyFont="1" applyFill="1" applyBorder="1" applyAlignment="1">
      <alignment horizontal="left" vertical="center"/>
    </xf>
    <xf numFmtId="2" fontId="18" fillId="4" borderId="49" xfId="1" applyNumberFormat="1" applyFont="1" applyFill="1" applyBorder="1" applyAlignment="1">
      <alignment horizontal="left" vertical="center"/>
    </xf>
    <xf numFmtId="0" fontId="18" fillId="0" borderId="15" xfId="1" applyFont="1" applyFill="1" applyBorder="1" applyAlignment="1">
      <alignment horizontal="left" vertical="top" wrapText="1"/>
    </xf>
    <xf numFmtId="0" fontId="18" fillId="0" borderId="16" xfId="1" applyFont="1" applyFill="1" applyBorder="1" applyAlignment="1">
      <alignment horizontal="left" vertical="top" wrapText="1"/>
    </xf>
    <xf numFmtId="0" fontId="18" fillId="0" borderId="17" xfId="1" applyFont="1" applyFill="1" applyBorder="1" applyAlignment="1">
      <alignment horizontal="left" vertical="top" wrapText="1"/>
    </xf>
    <xf numFmtId="0" fontId="52" fillId="0" borderId="9" xfId="1" applyFont="1" applyFill="1" applyBorder="1" applyAlignment="1">
      <alignment horizontal="center" vertical="center" wrapText="1"/>
    </xf>
    <xf numFmtId="0" fontId="52" fillId="0" borderId="10" xfId="1" applyFont="1" applyFill="1" applyBorder="1" applyAlignment="1">
      <alignment horizontal="center" vertical="center" wrapText="1"/>
    </xf>
    <xf numFmtId="0" fontId="52" fillId="0" borderId="11" xfId="1" applyFont="1" applyFill="1" applyBorder="1" applyAlignment="1">
      <alignment horizontal="center" vertical="center" wrapText="1"/>
    </xf>
    <xf numFmtId="0" fontId="50" fillId="0" borderId="9" xfId="1" applyFont="1" applyFill="1" applyBorder="1" applyAlignment="1">
      <alignment horizontal="center" vertical="center" wrapText="1"/>
    </xf>
    <xf numFmtId="0" fontId="50" fillId="0" borderId="10" xfId="1" applyFont="1" applyFill="1" applyBorder="1" applyAlignment="1">
      <alignment horizontal="center" vertical="center" wrapText="1"/>
    </xf>
    <xf numFmtId="0" fontId="50" fillId="0" borderId="11" xfId="1" applyFont="1" applyFill="1" applyBorder="1" applyAlignment="1">
      <alignment horizontal="center" vertical="center" wrapText="1"/>
    </xf>
    <xf numFmtId="0" fontId="18" fillId="0" borderId="10" xfId="1" applyFont="1" applyFill="1" applyBorder="1" applyAlignment="1">
      <alignment horizontal="left" vertical="center" wrapText="1"/>
    </xf>
    <xf numFmtId="0" fontId="18" fillId="0" borderId="11" xfId="1" applyFont="1" applyFill="1" applyBorder="1" applyAlignment="1">
      <alignment horizontal="left" vertical="center" wrapText="1"/>
    </xf>
    <xf numFmtId="2" fontId="18" fillId="0" borderId="64" xfId="1" applyNumberFormat="1" applyFont="1" applyFill="1" applyBorder="1" applyAlignment="1">
      <alignment horizontal="right" vertical="center" wrapText="1"/>
    </xf>
    <xf numFmtId="2" fontId="18" fillId="0" borderId="48" xfId="1" applyNumberFormat="1" applyFont="1" applyFill="1" applyBorder="1" applyAlignment="1">
      <alignment horizontal="right" vertical="center" wrapText="1"/>
    </xf>
    <xf numFmtId="2" fontId="18" fillId="0" borderId="49" xfId="1" applyNumberFormat="1" applyFont="1" applyFill="1" applyBorder="1" applyAlignment="1">
      <alignment horizontal="right" vertical="center" wrapText="1"/>
    </xf>
    <xf numFmtId="2" fontId="18" fillId="4" borderId="55" xfId="1" applyNumberFormat="1" applyFont="1" applyFill="1" applyBorder="1" applyAlignment="1">
      <alignment horizontal="left" vertical="center" wrapText="1"/>
    </xf>
    <xf numFmtId="2" fontId="18" fillId="4" borderId="56" xfId="1" applyNumberFormat="1" applyFont="1" applyFill="1" applyBorder="1" applyAlignment="1">
      <alignment horizontal="left" vertical="center" wrapText="1"/>
    </xf>
    <xf numFmtId="2" fontId="18" fillId="4" borderId="57" xfId="1" applyNumberFormat="1" applyFont="1" applyFill="1" applyBorder="1" applyAlignment="1">
      <alignment horizontal="left" vertical="center" wrapText="1"/>
    </xf>
    <xf numFmtId="2" fontId="18" fillId="4" borderId="55" xfId="1" applyNumberFormat="1" applyFont="1" applyFill="1" applyBorder="1" applyAlignment="1">
      <alignment horizontal="left" vertical="center"/>
    </xf>
    <xf numFmtId="2" fontId="18" fillId="4" borderId="56" xfId="1" applyNumberFormat="1" applyFont="1" applyFill="1" applyBorder="1" applyAlignment="1">
      <alignment horizontal="left" vertical="center"/>
    </xf>
    <xf numFmtId="2" fontId="18" fillId="4" borderId="57" xfId="1" applyNumberFormat="1" applyFont="1" applyFill="1" applyBorder="1" applyAlignment="1">
      <alignment horizontal="left" vertical="center"/>
    </xf>
    <xf numFmtId="2" fontId="18" fillId="4" borderId="45" xfId="1" applyNumberFormat="1" applyFont="1" applyFill="1" applyBorder="1" applyAlignment="1">
      <alignment horizontal="left" vertical="center" wrapText="1"/>
    </xf>
    <xf numFmtId="2" fontId="18" fillId="4" borderId="51" xfId="1" applyNumberFormat="1" applyFont="1" applyFill="1" applyBorder="1" applyAlignment="1">
      <alignment horizontal="left" vertical="center" wrapText="1"/>
    </xf>
    <xf numFmtId="2" fontId="18" fillId="4" borderId="52" xfId="1" applyNumberFormat="1" applyFont="1" applyFill="1" applyBorder="1" applyAlignment="1">
      <alignment horizontal="left" vertical="center" wrapText="1"/>
    </xf>
    <xf numFmtId="2" fontId="18" fillId="4" borderId="4" xfId="1" applyNumberFormat="1" applyFont="1" applyFill="1" applyBorder="1" applyAlignment="1">
      <alignment horizontal="right" vertical="center" wrapText="1"/>
    </xf>
    <xf numFmtId="2" fontId="18" fillId="4" borderId="5" xfId="1" applyNumberFormat="1" applyFont="1" applyFill="1" applyBorder="1" applyAlignment="1">
      <alignment horizontal="right" vertical="center" wrapText="1"/>
    </xf>
    <xf numFmtId="2" fontId="18" fillId="4" borderId="6" xfId="1" applyNumberFormat="1" applyFont="1" applyFill="1" applyBorder="1" applyAlignment="1">
      <alignment horizontal="right" vertical="center" wrapText="1"/>
    </xf>
    <xf numFmtId="2" fontId="18" fillId="0" borderId="55" xfId="1" applyNumberFormat="1" applyFont="1" applyFill="1" applyBorder="1" applyAlignment="1">
      <alignment horizontal="right" vertical="center" wrapText="1"/>
    </xf>
    <xf numFmtId="2" fontId="18" fillId="0" borderId="56" xfId="1" applyNumberFormat="1" applyFont="1" applyFill="1" applyBorder="1" applyAlignment="1">
      <alignment horizontal="right" vertical="center" wrapText="1"/>
    </xf>
    <xf numFmtId="2" fontId="18" fillId="0" borderId="57" xfId="1" applyNumberFormat="1" applyFont="1" applyFill="1" applyBorder="1" applyAlignment="1">
      <alignment horizontal="right" vertical="center" wrapText="1"/>
    </xf>
    <xf numFmtId="0" fontId="2" fillId="0" borderId="64" xfId="1" applyFont="1" applyFill="1" applyBorder="1" applyAlignment="1">
      <alignment horizontal="right" vertical="center" wrapText="1"/>
    </xf>
    <xf numFmtId="0" fontId="2" fillId="0" borderId="48" xfId="1" applyFont="1" applyFill="1" applyBorder="1" applyAlignment="1">
      <alignment horizontal="right" vertical="center" wrapText="1"/>
    </xf>
    <xf numFmtId="0" fontId="18" fillId="4" borderId="9" xfId="1" applyFont="1" applyFill="1" applyBorder="1" applyAlignment="1">
      <alignment horizontal="right" vertical="center" wrapText="1"/>
    </xf>
    <xf numFmtId="0" fontId="18" fillId="4" borderId="10" xfId="1" applyFont="1" applyFill="1" applyBorder="1" applyAlignment="1">
      <alignment horizontal="right" vertical="center" wrapText="1"/>
    </xf>
    <xf numFmtId="0" fontId="38" fillId="0" borderId="41" xfId="0" applyFont="1" applyBorder="1" applyAlignment="1">
      <alignment horizontal="right"/>
    </xf>
    <xf numFmtId="0" fontId="38" fillId="0" borderId="42" xfId="0" applyFont="1" applyBorder="1" applyAlignment="1">
      <alignment horizontal="right"/>
    </xf>
    <xf numFmtId="0" fontId="38" fillId="0" borderId="54" xfId="0" applyFont="1" applyBorder="1" applyAlignment="1">
      <alignment horizontal="right"/>
    </xf>
    <xf numFmtId="0" fontId="44" fillId="0" borderId="0" xfId="0" applyFont="1" applyAlignment="1" applyProtection="1">
      <alignment horizontal="left" vertical="center" wrapText="1"/>
      <protection locked="0"/>
    </xf>
    <xf numFmtId="0" fontId="44" fillId="0" borderId="0" xfId="0" applyFont="1" applyAlignment="1" applyProtection="1">
      <alignment horizontal="left" vertical="center"/>
      <protection locked="0"/>
    </xf>
    <xf numFmtId="0" fontId="38" fillId="0" borderId="20" xfId="0" applyFont="1" applyBorder="1" applyAlignment="1">
      <alignment horizontal="center" vertical="center" wrapText="1"/>
    </xf>
    <xf numFmtId="0" fontId="38" fillId="0" borderId="21" xfId="0" applyFont="1" applyBorder="1" applyAlignment="1">
      <alignment horizontal="center" vertical="center" wrapText="1"/>
    </xf>
    <xf numFmtId="0" fontId="38" fillId="0" borderId="38" xfId="0" applyFont="1" applyBorder="1" applyAlignment="1">
      <alignment horizontal="center" vertical="center" wrapText="1"/>
    </xf>
    <xf numFmtId="2" fontId="58" fillId="0" borderId="28" xfId="0" applyNumberFormat="1" applyFont="1" applyBorder="1" applyAlignment="1">
      <alignment horizontal="center" vertical="center"/>
    </xf>
    <xf numFmtId="2" fontId="58" fillId="0" borderId="37" xfId="0" applyNumberFormat="1" applyFont="1" applyBorder="1" applyAlignment="1">
      <alignment horizontal="center" vertical="center"/>
    </xf>
    <xf numFmtId="2" fontId="58" fillId="0" borderId="34" xfId="0" applyNumberFormat="1" applyFont="1" applyBorder="1" applyAlignment="1">
      <alignment horizontal="center" vertical="center"/>
    </xf>
    <xf numFmtId="2" fontId="38" fillId="0" borderId="20" xfId="0" applyNumberFormat="1" applyFont="1" applyBorder="1" applyAlignment="1">
      <alignment horizontal="center" vertical="center"/>
    </xf>
    <xf numFmtId="2" fontId="38" fillId="0" borderId="21" xfId="0" applyNumberFormat="1" applyFont="1" applyBorder="1" applyAlignment="1">
      <alignment horizontal="center" vertical="center"/>
    </xf>
    <xf numFmtId="0" fontId="38" fillId="0" borderId="12" xfId="0" applyFont="1" applyBorder="1" applyAlignment="1">
      <alignment horizontal="left" vertical="center"/>
    </xf>
    <xf numFmtId="0" fontId="38" fillId="0" borderId="13" xfId="0" applyFont="1" applyBorder="1" applyAlignment="1">
      <alignment horizontal="left" vertical="center"/>
    </xf>
    <xf numFmtId="0" fontId="38" fillId="0" borderId="7" xfId="0" applyFont="1" applyBorder="1" applyAlignment="1">
      <alignment horizontal="left" vertical="center" wrapText="1"/>
    </xf>
    <xf numFmtId="0" fontId="38" fillId="0" borderId="8" xfId="0" applyFont="1" applyBorder="1" applyAlignment="1">
      <alignment horizontal="left" vertical="center" wrapText="1"/>
    </xf>
    <xf numFmtId="0" fontId="38" fillId="0" borderId="9" xfId="0" applyFont="1" applyBorder="1" applyAlignment="1">
      <alignment horizontal="left" vertical="center" wrapText="1"/>
    </xf>
    <xf numFmtId="0" fontId="38" fillId="0" borderId="10" xfId="0" applyFont="1" applyBorder="1" applyAlignment="1">
      <alignment horizontal="left" vertical="center" wrapText="1"/>
    </xf>
    <xf numFmtId="0" fontId="58" fillId="3" borderId="20" xfId="0" applyFont="1" applyFill="1" applyBorder="1" applyAlignment="1">
      <alignment horizontal="left" vertical="center"/>
    </xf>
    <xf numFmtId="0" fontId="58" fillId="3" borderId="21" xfId="0" applyFont="1" applyFill="1" applyBorder="1" applyAlignment="1">
      <alignment horizontal="left" vertical="center"/>
    </xf>
    <xf numFmtId="3" fontId="4" fillId="2" borderId="30" xfId="0" applyNumberFormat="1" applyFont="1" applyFill="1" applyBorder="1" applyAlignment="1">
      <alignment horizontal="center" vertical="center" wrapText="1"/>
    </xf>
    <xf numFmtId="164" fontId="20" fillId="0" borderId="32" xfId="1" applyNumberFormat="1" applyFont="1" applyFill="1" applyBorder="1" applyAlignment="1">
      <alignment horizontal="center" wrapText="1"/>
    </xf>
    <xf numFmtId="164" fontId="2" fillId="4" borderId="43" xfId="1" applyNumberFormat="1" applyFont="1" applyFill="1" applyBorder="1" applyAlignment="1">
      <alignment horizontal="right" wrapText="1"/>
    </xf>
    <xf numFmtId="0" fontId="1" fillId="0" borderId="0" xfId="0" applyFont="1" applyFill="1" applyBorder="1"/>
    <xf numFmtId="2" fontId="2" fillId="0" borderId="5" xfId="0" applyNumberFormat="1" applyFont="1" applyFill="1" applyBorder="1" applyAlignment="1">
      <alignment horizontal="justify" vertical="center" wrapText="1"/>
    </xf>
    <xf numFmtId="3" fontId="2" fillId="0" borderId="5" xfId="0" applyNumberFormat="1" applyFont="1" applyFill="1" applyBorder="1" applyAlignment="1">
      <alignment horizontal="justify" wrapText="1"/>
    </xf>
    <xf numFmtId="3" fontId="13" fillId="0" borderId="6" xfId="0" applyNumberFormat="1" applyFont="1" applyFill="1" applyBorder="1" applyAlignment="1">
      <alignment wrapText="1"/>
    </xf>
    <xf numFmtId="0" fontId="0" fillId="0" borderId="0" xfId="0" applyFill="1" applyBorder="1"/>
    <xf numFmtId="164" fontId="18" fillId="4" borderId="17" xfId="1" applyNumberFormat="1" applyFont="1" applyFill="1" applyBorder="1" applyAlignment="1">
      <alignment horizontal="right" wrapText="1"/>
    </xf>
    <xf numFmtId="164" fontId="18" fillId="4" borderId="14" xfId="1" applyNumberFormat="1" applyFont="1" applyFill="1" applyBorder="1" applyAlignment="1">
      <alignment horizontal="right" wrapText="1"/>
    </xf>
    <xf numFmtId="1" fontId="20" fillId="0" borderId="30" xfId="1" applyNumberFormat="1" applyFont="1" applyFill="1" applyBorder="1" applyAlignment="1">
      <alignment horizontal="center" vertical="center" wrapText="1"/>
    </xf>
    <xf numFmtId="49" fontId="20" fillId="0" borderId="31" xfId="1" applyNumberFormat="1" applyFont="1" applyFill="1" applyBorder="1" applyAlignment="1">
      <alignment horizontal="center" vertical="center" wrapText="1"/>
    </xf>
    <xf numFmtId="0" fontId="20" fillId="0" borderId="31" xfId="1" applyFont="1" applyFill="1" applyBorder="1" applyAlignment="1">
      <alignment horizontal="left" vertical="center" wrapText="1"/>
    </xf>
    <xf numFmtId="0" fontId="20" fillId="0" borderId="32" xfId="1" applyFont="1" applyFill="1" applyBorder="1" applyAlignment="1">
      <alignment horizontal="left" vertical="center" wrapText="1"/>
    </xf>
    <xf numFmtId="0" fontId="18" fillId="0" borderId="16" xfId="1" applyFont="1" applyFill="1" applyBorder="1" applyAlignment="1">
      <alignment horizontal="center" vertical="center" wrapText="1"/>
    </xf>
    <xf numFmtId="0" fontId="18" fillId="0" borderId="16" xfId="1" applyFont="1" applyFill="1" applyBorder="1" applyAlignment="1">
      <alignment horizontal="center" wrapText="1"/>
    </xf>
    <xf numFmtId="4" fontId="18" fillId="0" borderId="16" xfId="1" applyNumberFormat="1" applyFont="1" applyFill="1" applyBorder="1" applyAlignment="1">
      <alignment horizontal="center" wrapText="1"/>
    </xf>
    <xf numFmtId="1" fontId="18" fillId="0" borderId="16" xfId="1" applyNumberFormat="1" applyFont="1" applyFill="1" applyBorder="1" applyAlignment="1">
      <alignment horizontal="center" wrapText="1"/>
    </xf>
    <xf numFmtId="167" fontId="18" fillId="0" borderId="17" xfId="1" applyNumberFormat="1" applyFont="1" applyFill="1" applyBorder="1" applyAlignment="1">
      <alignment horizontal="center" vertical="center" wrapText="1"/>
    </xf>
    <xf numFmtId="0" fontId="18" fillId="0" borderId="12" xfId="1" applyFont="1" applyFill="1" applyBorder="1" applyAlignment="1">
      <alignment horizontal="center" vertical="center" wrapText="1"/>
    </xf>
    <xf numFmtId="49" fontId="18" fillId="0" borderId="13" xfId="1" applyNumberFormat="1" applyFont="1" applyFill="1" applyBorder="1" applyAlignment="1">
      <alignment horizontal="center" vertical="center" wrapText="1"/>
    </xf>
    <xf numFmtId="0" fontId="18" fillId="0" borderId="13" xfId="1" applyFont="1" applyFill="1" applyBorder="1" applyAlignment="1">
      <alignment horizontal="center" vertical="center" wrapText="1"/>
    </xf>
    <xf numFmtId="0" fontId="18" fillId="0" borderId="13" xfId="1" applyFont="1" applyFill="1" applyBorder="1" applyAlignment="1">
      <alignment horizontal="center" wrapText="1"/>
    </xf>
    <xf numFmtId="1" fontId="18" fillId="0" borderId="13" xfId="1" applyNumberFormat="1" applyFont="1" applyFill="1" applyBorder="1" applyAlignment="1">
      <alignment horizontal="center" wrapText="1"/>
    </xf>
    <xf numFmtId="1" fontId="18" fillId="0" borderId="14" xfId="1" applyNumberFormat="1" applyFont="1" applyFill="1" applyBorder="1" applyAlignment="1">
      <alignment horizont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TV8\AppData\Local\Microsoft\Windows\INetCache\Content.Outlook\FGQH7YC4\T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TV8/AppData/Local/Microsoft/Windows/INetCache/Content.Outlook/FGQH7YC4/T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Т2"/>
    </sheetNames>
    <sheetDataSet>
      <sheetData sheetId="0">
        <row r="1">
          <cell r="B1" t="str">
            <v>Оштина</v>
          </cell>
          <cell r="C1" t="str">
            <v>Municipality</v>
          </cell>
          <cell r="D1" t="str">
            <v>Код на Општина</v>
          </cell>
        </row>
        <row r="2">
          <cell r="B2" t="str">
            <v>Арачиново</v>
          </cell>
          <cell r="C2" t="str">
            <v>Arachinovo</v>
          </cell>
          <cell r="D2" t="str">
            <v>101</v>
          </cell>
        </row>
        <row r="3">
          <cell r="B3" t="str">
            <v>Берово</v>
          </cell>
          <cell r="C3" t="str">
            <v>Berovo</v>
          </cell>
          <cell r="D3" t="str">
            <v>102</v>
          </cell>
        </row>
        <row r="4">
          <cell r="B4" t="str">
            <v>Битола</v>
          </cell>
          <cell r="C4" t="str">
            <v>Bitola</v>
          </cell>
          <cell r="D4" t="str">
            <v>103</v>
          </cell>
        </row>
        <row r="5">
          <cell r="B5" t="str">
            <v>Богданци</v>
          </cell>
          <cell r="C5" t="str">
            <v>Bogdanci</v>
          </cell>
          <cell r="D5" t="str">
            <v>104</v>
          </cell>
        </row>
        <row r="6">
          <cell r="B6" t="str">
            <v>Боговиње</v>
          </cell>
          <cell r="C6" t="str">
            <v>Bogovinje</v>
          </cell>
          <cell r="D6" t="str">
            <v>105</v>
          </cell>
        </row>
        <row r="7">
          <cell r="B7" t="str">
            <v xml:space="preserve">Босилово </v>
          </cell>
          <cell r="C7" t="str">
            <v>Bosilovo</v>
          </cell>
          <cell r="D7" t="str">
            <v>106</v>
          </cell>
        </row>
        <row r="8">
          <cell r="B8" t="str">
            <v>Брвеница</v>
          </cell>
          <cell r="C8" t="str">
            <v>Brvenica</v>
          </cell>
          <cell r="D8" t="str">
            <v>107</v>
          </cell>
        </row>
        <row r="9">
          <cell r="B9" t="str">
            <v>Валандово</v>
          </cell>
          <cell r="C9" t="str">
            <v>Valandovo</v>
          </cell>
          <cell r="D9" t="str">
            <v>108</v>
          </cell>
        </row>
        <row r="10">
          <cell r="B10" t="str">
            <v>Василево</v>
          </cell>
          <cell r="C10" t="str">
            <v>Vasilevo</v>
          </cell>
          <cell r="D10" t="str">
            <v>109</v>
          </cell>
        </row>
        <row r="11">
          <cell r="B11" t="str">
            <v xml:space="preserve">Вевчани </v>
          </cell>
          <cell r="C11" t="str">
            <v>Vevchani</v>
          </cell>
          <cell r="D11" t="str">
            <v>110</v>
          </cell>
        </row>
        <row r="12">
          <cell r="B12" t="str">
            <v>Велес</v>
          </cell>
          <cell r="C12" t="str">
            <v>Veles</v>
          </cell>
          <cell r="D12" t="str">
            <v>111</v>
          </cell>
        </row>
        <row r="13">
          <cell r="B13" t="str">
            <v xml:space="preserve">Виница </v>
          </cell>
          <cell r="C13" t="str">
            <v>Vinica</v>
          </cell>
          <cell r="D13" t="str">
            <v>112</v>
          </cell>
        </row>
        <row r="14">
          <cell r="B14" t="str">
            <v>Врапчиште</v>
          </cell>
          <cell r="C14" t="str">
            <v>Vrapchiste</v>
          </cell>
          <cell r="D14" t="str">
            <v>114</v>
          </cell>
        </row>
        <row r="15">
          <cell r="B15" t="str">
            <v xml:space="preserve">Гевгелија </v>
          </cell>
          <cell r="C15" t="str">
            <v>Gevgelija</v>
          </cell>
          <cell r="D15" t="str">
            <v>115</v>
          </cell>
        </row>
        <row r="16">
          <cell r="B16" t="str">
            <v>Гостивар</v>
          </cell>
          <cell r="C16" t="str">
            <v>Gostivar</v>
          </cell>
          <cell r="D16" t="str">
            <v>116</v>
          </cell>
        </row>
        <row r="17">
          <cell r="B17" t="str">
            <v>Градско</v>
          </cell>
          <cell r="C17" t="str">
            <v>Gradsko</v>
          </cell>
          <cell r="D17" t="str">
            <v>117</v>
          </cell>
        </row>
        <row r="18">
          <cell r="B18" t="str">
            <v>Дебар</v>
          </cell>
          <cell r="C18" t="str">
            <v>Debar</v>
          </cell>
          <cell r="D18" t="str">
            <v>118</v>
          </cell>
        </row>
        <row r="19">
          <cell r="B19" t="str">
            <v xml:space="preserve">Дебарца </v>
          </cell>
          <cell r="C19" t="str">
            <v>Debarca</v>
          </cell>
          <cell r="D19" t="str">
            <v>119</v>
          </cell>
        </row>
        <row r="20">
          <cell r="B20" t="str">
            <v>Делчево</v>
          </cell>
          <cell r="C20" t="str">
            <v>Delchevo</v>
          </cell>
          <cell r="D20" t="str">
            <v>120</v>
          </cell>
        </row>
        <row r="21">
          <cell r="B21" t="str">
            <v>Демир Капија</v>
          </cell>
          <cell r="C21" t="str">
            <v>Demir Kapija</v>
          </cell>
          <cell r="D21" t="str">
            <v>121</v>
          </cell>
        </row>
        <row r="22">
          <cell r="B22" t="str">
            <v>Демир Хисар</v>
          </cell>
          <cell r="C22" t="str">
            <v>Demir Hisar</v>
          </cell>
          <cell r="D22" t="str">
            <v>122</v>
          </cell>
        </row>
        <row r="23">
          <cell r="B23" t="str">
            <v>Дојран</v>
          </cell>
          <cell r="C23" t="str">
            <v>Dojran</v>
          </cell>
          <cell r="D23" t="str">
            <v>123</v>
          </cell>
        </row>
        <row r="24">
          <cell r="B24" t="str">
            <v>Долнени</v>
          </cell>
          <cell r="C24" t="str">
            <v>Dolneni</v>
          </cell>
          <cell r="D24" t="str">
            <v>124</v>
          </cell>
        </row>
        <row r="25">
          <cell r="B25" t="str">
            <v>Желино</v>
          </cell>
          <cell r="C25" t="str">
            <v>Zelino</v>
          </cell>
          <cell r="D25" t="str">
            <v>126</v>
          </cell>
        </row>
        <row r="26">
          <cell r="B26" t="str">
            <v>Зелениково</v>
          </cell>
          <cell r="C26" t="str">
            <v>Zelenikovo</v>
          </cell>
          <cell r="D26" t="str">
            <v>128</v>
          </cell>
        </row>
        <row r="27">
          <cell r="B27" t="str">
            <v>Зрновци</v>
          </cell>
          <cell r="C27" t="str">
            <v>Zrnovci</v>
          </cell>
          <cell r="D27" t="str">
            <v>129</v>
          </cell>
        </row>
        <row r="28">
          <cell r="B28" t="str">
            <v xml:space="preserve">Илинден </v>
          </cell>
          <cell r="C28" t="str">
            <v>Ilinden</v>
          </cell>
          <cell r="D28" t="str">
            <v>130</v>
          </cell>
        </row>
        <row r="29">
          <cell r="B29" t="str">
            <v>Јагуновце</v>
          </cell>
          <cell r="C29" t="str">
            <v>Jagunovce</v>
          </cell>
          <cell r="D29" t="str">
            <v>131</v>
          </cell>
        </row>
        <row r="30">
          <cell r="B30" t="str">
            <v>Кавадарци</v>
          </cell>
          <cell r="C30" t="str">
            <v>Kavadarci</v>
          </cell>
          <cell r="D30" t="str">
            <v>132</v>
          </cell>
        </row>
        <row r="31">
          <cell r="B31" t="str">
            <v>Карабинци</v>
          </cell>
          <cell r="C31" t="str">
            <v>Karbinci</v>
          </cell>
          <cell r="D31" t="str">
            <v>133</v>
          </cell>
        </row>
        <row r="32">
          <cell r="B32" t="str">
            <v>Кичево</v>
          </cell>
          <cell r="C32" t="str">
            <v>Kichevo</v>
          </cell>
          <cell r="D32" t="str">
            <v>134</v>
          </cell>
        </row>
        <row r="33">
          <cell r="B33" t="str">
            <v>Конче</v>
          </cell>
          <cell r="C33" t="str">
            <v>Konche</v>
          </cell>
          <cell r="D33" t="str">
            <v>135</v>
          </cell>
        </row>
        <row r="34">
          <cell r="B34" t="str">
            <v>Кочани</v>
          </cell>
          <cell r="C34" t="str">
            <v>Kochani</v>
          </cell>
          <cell r="D34" t="str">
            <v>136</v>
          </cell>
        </row>
        <row r="35">
          <cell r="B35" t="str">
            <v>Кратово</v>
          </cell>
          <cell r="C35" t="str">
            <v>Kratovo</v>
          </cell>
          <cell r="D35" t="str">
            <v>137</v>
          </cell>
        </row>
        <row r="36">
          <cell r="B36" t="str">
            <v>Крива Паланка</v>
          </cell>
          <cell r="C36" t="str">
            <v>Kriva Palanka</v>
          </cell>
          <cell r="D36" t="str">
            <v>138</v>
          </cell>
        </row>
        <row r="37">
          <cell r="B37" t="str">
            <v>Кривогаштани</v>
          </cell>
          <cell r="C37" t="str">
            <v>Krivogashtani</v>
          </cell>
          <cell r="D37" t="str">
            <v>139</v>
          </cell>
        </row>
        <row r="38">
          <cell r="B38" t="str">
            <v>Крушево</v>
          </cell>
          <cell r="C38" t="str">
            <v>Krushevo</v>
          </cell>
          <cell r="D38" t="str">
            <v>140</v>
          </cell>
        </row>
        <row r="39">
          <cell r="B39" t="str">
            <v>Куманово</v>
          </cell>
          <cell r="C39" t="str">
            <v>Kumanovo</v>
          </cell>
          <cell r="D39" t="str">
            <v>141</v>
          </cell>
        </row>
        <row r="40">
          <cell r="B40" t="str">
            <v>Липково</v>
          </cell>
          <cell r="C40" t="str">
            <v>Lipkovo</v>
          </cell>
          <cell r="D40" t="str">
            <v>142</v>
          </cell>
        </row>
        <row r="41">
          <cell r="B41" t="str">
            <v>Лозово</v>
          </cell>
          <cell r="C41" t="str">
            <v>Lozovo</v>
          </cell>
          <cell r="D41" t="str">
            <v>143</v>
          </cell>
        </row>
        <row r="42">
          <cell r="B42" t="str">
            <v>Маврово и Ростуша</v>
          </cell>
          <cell r="C42" t="str">
            <v>Mavrovo I Rostusha</v>
          </cell>
          <cell r="D42" t="str">
            <v>144</v>
          </cell>
        </row>
        <row r="43">
          <cell r="B43" t="str">
            <v xml:space="preserve">Македонски Брод </v>
          </cell>
          <cell r="C43" t="str">
            <v>Makedonski Brod</v>
          </cell>
          <cell r="D43" t="str">
            <v>145</v>
          </cell>
        </row>
        <row r="44">
          <cell r="B44" t="str">
            <v>Македонска Каменица</v>
          </cell>
          <cell r="C44" t="str">
            <v>Makedonska Kamenica</v>
          </cell>
          <cell r="D44" t="str">
            <v>146</v>
          </cell>
        </row>
        <row r="45">
          <cell r="B45" t="str">
            <v>Могила</v>
          </cell>
          <cell r="C45" t="str">
            <v>Mogila</v>
          </cell>
          <cell r="D45" t="str">
            <v>147</v>
          </cell>
        </row>
        <row r="46">
          <cell r="B46" t="str">
            <v>Неготино</v>
          </cell>
          <cell r="C46" t="str">
            <v>Negotino</v>
          </cell>
          <cell r="D46" t="str">
            <v>148</v>
          </cell>
        </row>
        <row r="47">
          <cell r="B47" t="str">
            <v>Новаци</v>
          </cell>
          <cell r="C47" t="str">
            <v>Novaci</v>
          </cell>
          <cell r="D47" t="str">
            <v>149</v>
          </cell>
        </row>
        <row r="48">
          <cell r="B48" t="str">
            <v>Ново Село</v>
          </cell>
          <cell r="C48" t="str">
            <v>Novo Selo</v>
          </cell>
          <cell r="D48" t="str">
            <v>150</v>
          </cell>
        </row>
        <row r="49">
          <cell r="B49" t="str">
            <v>Охрид</v>
          </cell>
          <cell r="C49" t="str">
            <v>Ohrid</v>
          </cell>
          <cell r="D49" t="str">
            <v>152</v>
          </cell>
        </row>
        <row r="50">
          <cell r="B50" t="str">
            <v>Петровец</v>
          </cell>
          <cell r="C50" t="str">
            <v>Petrovec</v>
          </cell>
          <cell r="D50" t="str">
            <v>153</v>
          </cell>
        </row>
        <row r="51">
          <cell r="B51" t="str">
            <v>Пехчево</v>
          </cell>
          <cell r="C51" t="str">
            <v>Pehchevo</v>
          </cell>
          <cell r="D51" t="str">
            <v>154</v>
          </cell>
        </row>
        <row r="52">
          <cell r="B52" t="str">
            <v>Пласница</v>
          </cell>
          <cell r="C52" t="str">
            <v>Plasnica</v>
          </cell>
          <cell r="D52" t="str">
            <v>155</v>
          </cell>
        </row>
        <row r="53">
          <cell r="B53" t="str">
            <v>Прилеп</v>
          </cell>
          <cell r="C53" t="str">
            <v>Prilep</v>
          </cell>
          <cell r="D53" t="str">
            <v>156</v>
          </cell>
        </row>
        <row r="54">
          <cell r="B54" t="str">
            <v>Пробиштип</v>
          </cell>
          <cell r="C54" t="str">
            <v>Probishtip</v>
          </cell>
          <cell r="D54" t="str">
            <v>157</v>
          </cell>
        </row>
        <row r="55">
          <cell r="B55" t="str">
            <v>Радовиш</v>
          </cell>
          <cell r="C55" t="str">
            <v>Radovish</v>
          </cell>
          <cell r="D55" t="str">
            <v>158</v>
          </cell>
        </row>
        <row r="56">
          <cell r="B56" t="str">
            <v>Ранковце</v>
          </cell>
          <cell r="C56" t="str">
            <v>Rankovce</v>
          </cell>
          <cell r="D56" t="str">
            <v>159</v>
          </cell>
        </row>
        <row r="57">
          <cell r="B57" t="str">
            <v>Ресен</v>
          </cell>
          <cell r="C57" t="str">
            <v>Resen</v>
          </cell>
          <cell r="D57" t="str">
            <v>160</v>
          </cell>
        </row>
        <row r="58">
          <cell r="B58" t="str">
            <v>Росоман</v>
          </cell>
          <cell r="C58" t="str">
            <v>Rosoman</v>
          </cell>
          <cell r="D58" t="str">
            <v>161</v>
          </cell>
        </row>
        <row r="59">
          <cell r="B59" t="str">
            <v>Старо Нагоричане</v>
          </cell>
          <cell r="C59" t="str">
            <v>Staro Nagorichane</v>
          </cell>
          <cell r="D59" t="str">
            <v>162</v>
          </cell>
        </row>
        <row r="60">
          <cell r="B60" t="str">
            <v>Свети Николе</v>
          </cell>
          <cell r="C60" t="str">
            <v>Sveti Nikole</v>
          </cell>
          <cell r="D60" t="str">
            <v>163</v>
          </cell>
        </row>
        <row r="61">
          <cell r="B61" t="str">
            <v>Сопиште</v>
          </cell>
          <cell r="C61" t="str">
            <v>Sopishte</v>
          </cell>
          <cell r="D61" t="str">
            <v>164</v>
          </cell>
        </row>
        <row r="62">
          <cell r="B62" t="str">
            <v>Струга</v>
          </cell>
          <cell r="C62" t="str">
            <v xml:space="preserve">Struga </v>
          </cell>
          <cell r="D62" t="str">
            <v>165</v>
          </cell>
        </row>
        <row r="63">
          <cell r="B63" t="str">
            <v xml:space="preserve">Струмица </v>
          </cell>
          <cell r="C63" t="str">
            <v xml:space="preserve">Strumica </v>
          </cell>
          <cell r="D63" t="str">
            <v>166</v>
          </cell>
        </row>
        <row r="64">
          <cell r="B64" t="str">
            <v>Студеничани</v>
          </cell>
          <cell r="C64" t="str">
            <v>Studenichani</v>
          </cell>
          <cell r="D64" t="str">
            <v>167</v>
          </cell>
        </row>
        <row r="65">
          <cell r="B65" t="str">
            <v xml:space="preserve">Теарце </v>
          </cell>
          <cell r="C65" t="str">
            <v>Tearce</v>
          </cell>
          <cell r="D65" t="str">
            <v>168</v>
          </cell>
        </row>
        <row r="66">
          <cell r="B66" t="str">
            <v>Тетово</v>
          </cell>
          <cell r="C66" t="str">
            <v>Tetovo</v>
          </cell>
          <cell r="D66" t="str">
            <v>169</v>
          </cell>
        </row>
        <row r="67">
          <cell r="B67" t="str">
            <v>Центар Жупа</v>
          </cell>
          <cell r="C67" t="str">
            <v>Centar Zhupa</v>
          </cell>
          <cell r="D67" t="str">
            <v>170</v>
          </cell>
        </row>
        <row r="68">
          <cell r="B68" t="str">
            <v>Чашка</v>
          </cell>
          <cell r="C68" t="str">
            <v>Chashka</v>
          </cell>
          <cell r="D68" t="str">
            <v>171</v>
          </cell>
        </row>
        <row r="69">
          <cell r="B69" t="str">
            <v>Чешиново и Облешево</v>
          </cell>
          <cell r="C69" t="str">
            <v>Cheshinovo I Obleshevo</v>
          </cell>
          <cell r="D69" t="str">
            <v>172</v>
          </cell>
        </row>
        <row r="70">
          <cell r="B70" t="str">
            <v>Чучер Сандево</v>
          </cell>
          <cell r="C70" t="str">
            <v>Chucher Sandevo</v>
          </cell>
          <cell r="D70" t="str">
            <v>173</v>
          </cell>
        </row>
        <row r="71">
          <cell r="B71" t="str">
            <v>Штип</v>
          </cell>
          <cell r="C71" t="str">
            <v>Shtip</v>
          </cell>
          <cell r="D71" t="str">
            <v>174</v>
          </cell>
        </row>
        <row r="72">
          <cell r="B72" t="str">
            <v>Аеродром</v>
          </cell>
          <cell r="C72" t="str">
            <v>Aerodrom</v>
          </cell>
          <cell r="D72" t="str">
            <v>175</v>
          </cell>
        </row>
        <row r="73">
          <cell r="B73" t="str">
            <v>Бутел</v>
          </cell>
          <cell r="C73" t="str">
            <v>Butel</v>
          </cell>
          <cell r="D73" t="str">
            <v>176</v>
          </cell>
        </row>
        <row r="74">
          <cell r="B74" t="str">
            <v>Гази Баба</v>
          </cell>
          <cell r="C74" t="str">
            <v>Gazi Baba</v>
          </cell>
          <cell r="D74" t="str">
            <v>177</v>
          </cell>
        </row>
        <row r="75">
          <cell r="B75" t="str">
            <v>Ѓорче Петров</v>
          </cell>
          <cell r="C75" t="str">
            <v>Gjorche Petrov</v>
          </cell>
          <cell r="D75" t="str">
            <v>178</v>
          </cell>
        </row>
        <row r="76">
          <cell r="B76" t="str">
            <v>Карпош</v>
          </cell>
          <cell r="C76" t="str">
            <v>Karposh</v>
          </cell>
          <cell r="D76" t="str">
            <v>179</v>
          </cell>
        </row>
        <row r="77">
          <cell r="B77" t="str">
            <v xml:space="preserve">Кисела Вода </v>
          </cell>
          <cell r="C77" t="str">
            <v>Kisela Voda</v>
          </cell>
          <cell r="D77" t="str">
            <v>180</v>
          </cell>
        </row>
        <row r="78">
          <cell r="B78" t="str">
            <v>Сарај</v>
          </cell>
          <cell r="C78" t="str">
            <v>Saraj</v>
          </cell>
          <cell r="D78" t="str">
            <v>181</v>
          </cell>
        </row>
        <row r="79">
          <cell r="B79" t="str">
            <v xml:space="preserve">Центар </v>
          </cell>
          <cell r="C79" t="str">
            <v>Centar</v>
          </cell>
          <cell r="D79" t="str">
            <v>182</v>
          </cell>
        </row>
        <row r="80">
          <cell r="B80" t="str">
            <v>Чаир</v>
          </cell>
          <cell r="C80" t="str">
            <v>Chair</v>
          </cell>
          <cell r="D80" t="str">
            <v>183</v>
          </cell>
        </row>
        <row r="81">
          <cell r="B81" t="str">
            <v>Шуто Оризари</v>
          </cell>
          <cell r="C81" t="str">
            <v>Shuto Orizari</v>
          </cell>
          <cell r="D81" t="str">
            <v>184</v>
          </cell>
        </row>
        <row r="82">
          <cell r="B82" t="str">
            <v>Град Скопје</v>
          </cell>
          <cell r="C82" t="str">
            <v>Grad Skopje</v>
          </cell>
          <cell r="D82" t="str">
            <v>185</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Т2"/>
    </sheetNames>
    <sheetDataSet>
      <sheetData sheetId="0">
        <row r="1">
          <cell r="B1" t="str">
            <v>Оштина</v>
          </cell>
          <cell r="C1" t="str">
            <v>Municipality</v>
          </cell>
          <cell r="D1" t="str">
            <v>Код на Општина</v>
          </cell>
        </row>
        <row r="2">
          <cell r="B2" t="str">
            <v>Арачиново</v>
          </cell>
          <cell r="C2" t="str">
            <v>Arachinovo</v>
          </cell>
          <cell r="D2" t="str">
            <v>101</v>
          </cell>
        </row>
        <row r="3">
          <cell r="B3" t="str">
            <v>Берово</v>
          </cell>
          <cell r="C3" t="str">
            <v>Berovo</v>
          </cell>
          <cell r="D3" t="str">
            <v>102</v>
          </cell>
        </row>
        <row r="4">
          <cell r="B4" t="str">
            <v>Битола</v>
          </cell>
          <cell r="C4" t="str">
            <v>Bitola</v>
          </cell>
          <cell r="D4" t="str">
            <v>103</v>
          </cell>
        </row>
        <row r="5">
          <cell r="B5" t="str">
            <v>Богданци</v>
          </cell>
          <cell r="C5" t="str">
            <v>Bogdanci</v>
          </cell>
          <cell r="D5" t="str">
            <v>104</v>
          </cell>
        </row>
        <row r="6">
          <cell r="B6" t="str">
            <v>Боговиње</v>
          </cell>
          <cell r="C6" t="str">
            <v>Bogovinje</v>
          </cell>
          <cell r="D6" t="str">
            <v>105</v>
          </cell>
        </row>
        <row r="7">
          <cell r="B7" t="str">
            <v xml:space="preserve">Босилово </v>
          </cell>
          <cell r="C7" t="str">
            <v>Bosilovo</v>
          </cell>
          <cell r="D7" t="str">
            <v>106</v>
          </cell>
        </row>
        <row r="8">
          <cell r="B8" t="str">
            <v>Брвеница</v>
          </cell>
          <cell r="C8" t="str">
            <v>Brvenica</v>
          </cell>
          <cell r="D8" t="str">
            <v>107</v>
          </cell>
        </row>
        <row r="9">
          <cell r="B9" t="str">
            <v>Валандово</v>
          </cell>
          <cell r="C9" t="str">
            <v>Valandovo</v>
          </cell>
          <cell r="D9" t="str">
            <v>108</v>
          </cell>
        </row>
        <row r="10">
          <cell r="B10" t="str">
            <v>Василево</v>
          </cell>
          <cell r="C10" t="str">
            <v>Vasilevo</v>
          </cell>
          <cell r="D10" t="str">
            <v>109</v>
          </cell>
        </row>
        <row r="11">
          <cell r="B11" t="str">
            <v xml:space="preserve">Вевчани </v>
          </cell>
          <cell r="C11" t="str">
            <v>Vevchani</v>
          </cell>
          <cell r="D11" t="str">
            <v>110</v>
          </cell>
        </row>
        <row r="12">
          <cell r="B12" t="str">
            <v>Велес</v>
          </cell>
          <cell r="C12" t="str">
            <v>Veles</v>
          </cell>
          <cell r="D12" t="str">
            <v>111</v>
          </cell>
        </row>
        <row r="13">
          <cell r="B13" t="str">
            <v xml:space="preserve">Виница </v>
          </cell>
          <cell r="C13" t="str">
            <v>Vinica</v>
          </cell>
          <cell r="D13" t="str">
            <v>112</v>
          </cell>
        </row>
        <row r="14">
          <cell r="B14" t="str">
            <v>Врапчиште</v>
          </cell>
          <cell r="C14" t="str">
            <v>Vrapchiste</v>
          </cell>
          <cell r="D14" t="str">
            <v>114</v>
          </cell>
        </row>
        <row r="15">
          <cell r="B15" t="str">
            <v xml:space="preserve">Гевгелија </v>
          </cell>
          <cell r="C15" t="str">
            <v>Gevgelija</v>
          </cell>
          <cell r="D15" t="str">
            <v>115</v>
          </cell>
        </row>
        <row r="16">
          <cell r="B16" t="str">
            <v>Гостивар</v>
          </cell>
          <cell r="C16" t="str">
            <v>Gostivar</v>
          </cell>
          <cell r="D16" t="str">
            <v>116</v>
          </cell>
        </row>
        <row r="17">
          <cell r="B17" t="str">
            <v>Градско</v>
          </cell>
          <cell r="C17" t="str">
            <v>Gradsko</v>
          </cell>
          <cell r="D17" t="str">
            <v>117</v>
          </cell>
        </row>
        <row r="18">
          <cell r="B18" t="str">
            <v>Дебар</v>
          </cell>
          <cell r="C18" t="str">
            <v>Debar</v>
          </cell>
          <cell r="D18" t="str">
            <v>118</v>
          </cell>
        </row>
        <row r="19">
          <cell r="B19" t="str">
            <v xml:space="preserve">Дебарца </v>
          </cell>
          <cell r="C19" t="str">
            <v>Debarca</v>
          </cell>
          <cell r="D19" t="str">
            <v>119</v>
          </cell>
        </row>
        <row r="20">
          <cell r="B20" t="str">
            <v>Делчево</v>
          </cell>
          <cell r="C20" t="str">
            <v>Delchevo</v>
          </cell>
          <cell r="D20" t="str">
            <v>120</v>
          </cell>
        </row>
        <row r="21">
          <cell r="B21" t="str">
            <v>Демир Капија</v>
          </cell>
          <cell r="C21" t="str">
            <v>Demir Kapija</v>
          </cell>
          <cell r="D21" t="str">
            <v>121</v>
          </cell>
        </row>
        <row r="22">
          <cell r="B22" t="str">
            <v>Демир Хисар</v>
          </cell>
          <cell r="C22" t="str">
            <v>Demir Hisar</v>
          </cell>
          <cell r="D22" t="str">
            <v>122</v>
          </cell>
        </row>
        <row r="23">
          <cell r="B23" t="str">
            <v>Дојран</v>
          </cell>
          <cell r="C23" t="str">
            <v>Dojran</v>
          </cell>
          <cell r="D23" t="str">
            <v>123</v>
          </cell>
        </row>
        <row r="24">
          <cell r="B24" t="str">
            <v>Долнени</v>
          </cell>
          <cell r="C24" t="str">
            <v>Dolneni</v>
          </cell>
          <cell r="D24" t="str">
            <v>124</v>
          </cell>
        </row>
        <row r="25">
          <cell r="B25" t="str">
            <v>Желино</v>
          </cell>
          <cell r="C25" t="str">
            <v>Zelino</v>
          </cell>
          <cell r="D25" t="str">
            <v>126</v>
          </cell>
        </row>
        <row r="26">
          <cell r="B26" t="str">
            <v>Зелениково</v>
          </cell>
          <cell r="C26" t="str">
            <v>Zelenikovo</v>
          </cell>
          <cell r="D26" t="str">
            <v>128</v>
          </cell>
        </row>
        <row r="27">
          <cell r="B27" t="str">
            <v>Зрновци</v>
          </cell>
          <cell r="C27" t="str">
            <v>Zrnovci</v>
          </cell>
          <cell r="D27" t="str">
            <v>129</v>
          </cell>
        </row>
        <row r="28">
          <cell r="B28" t="str">
            <v xml:space="preserve">Илинден </v>
          </cell>
          <cell r="C28" t="str">
            <v>Ilinden</v>
          </cell>
          <cell r="D28" t="str">
            <v>130</v>
          </cell>
        </row>
        <row r="29">
          <cell r="B29" t="str">
            <v>Јагуновце</v>
          </cell>
          <cell r="C29" t="str">
            <v>Jagunovce</v>
          </cell>
          <cell r="D29" t="str">
            <v>131</v>
          </cell>
        </row>
        <row r="30">
          <cell r="B30" t="str">
            <v>Кавадарци</v>
          </cell>
          <cell r="C30" t="str">
            <v>Kavadarci</v>
          </cell>
          <cell r="D30" t="str">
            <v>132</v>
          </cell>
        </row>
        <row r="31">
          <cell r="B31" t="str">
            <v>Карабинци</v>
          </cell>
          <cell r="C31" t="str">
            <v>Karbinci</v>
          </cell>
          <cell r="D31" t="str">
            <v>133</v>
          </cell>
        </row>
        <row r="32">
          <cell r="B32" t="str">
            <v>Кичево</v>
          </cell>
          <cell r="C32" t="str">
            <v>Kichevo</v>
          </cell>
          <cell r="D32" t="str">
            <v>134</v>
          </cell>
        </row>
        <row r="33">
          <cell r="B33" t="str">
            <v>Конче</v>
          </cell>
          <cell r="C33" t="str">
            <v>Konche</v>
          </cell>
          <cell r="D33" t="str">
            <v>135</v>
          </cell>
        </row>
        <row r="34">
          <cell r="B34" t="str">
            <v>Кочани</v>
          </cell>
          <cell r="C34" t="str">
            <v>Kochani</v>
          </cell>
          <cell r="D34" t="str">
            <v>136</v>
          </cell>
        </row>
        <row r="35">
          <cell r="B35" t="str">
            <v>Кратово</v>
          </cell>
          <cell r="C35" t="str">
            <v>Kratovo</v>
          </cell>
          <cell r="D35" t="str">
            <v>137</v>
          </cell>
        </row>
        <row r="36">
          <cell r="B36" t="str">
            <v>Крива Паланка</v>
          </cell>
          <cell r="C36" t="str">
            <v>Kriva Palanka</v>
          </cell>
          <cell r="D36" t="str">
            <v>138</v>
          </cell>
        </row>
        <row r="37">
          <cell r="B37" t="str">
            <v>Кривогаштани</v>
          </cell>
          <cell r="C37" t="str">
            <v>Krivogashtani</v>
          </cell>
          <cell r="D37" t="str">
            <v>139</v>
          </cell>
        </row>
        <row r="38">
          <cell r="B38" t="str">
            <v>Крушево</v>
          </cell>
          <cell r="C38" t="str">
            <v>Krushevo</v>
          </cell>
          <cell r="D38" t="str">
            <v>140</v>
          </cell>
        </row>
        <row r="39">
          <cell r="B39" t="str">
            <v>Куманово</v>
          </cell>
          <cell r="C39" t="str">
            <v>Kumanovo</v>
          </cell>
          <cell r="D39" t="str">
            <v>141</v>
          </cell>
        </row>
        <row r="40">
          <cell r="B40" t="str">
            <v>Липково</v>
          </cell>
          <cell r="C40" t="str">
            <v>Lipkovo</v>
          </cell>
          <cell r="D40" t="str">
            <v>142</v>
          </cell>
        </row>
        <row r="41">
          <cell r="B41" t="str">
            <v>Лозово</v>
          </cell>
          <cell r="C41" t="str">
            <v>Lozovo</v>
          </cell>
          <cell r="D41" t="str">
            <v>143</v>
          </cell>
        </row>
        <row r="42">
          <cell r="B42" t="str">
            <v>Маврово и Ростуша</v>
          </cell>
          <cell r="C42" t="str">
            <v>Mavrovo I Rostusha</v>
          </cell>
          <cell r="D42" t="str">
            <v>144</v>
          </cell>
        </row>
        <row r="43">
          <cell r="B43" t="str">
            <v xml:space="preserve">Македонски Брод </v>
          </cell>
          <cell r="C43" t="str">
            <v>Makedonski Brod</v>
          </cell>
          <cell r="D43" t="str">
            <v>145</v>
          </cell>
        </row>
        <row r="44">
          <cell r="B44" t="str">
            <v>Македонска Каменица</v>
          </cell>
          <cell r="C44" t="str">
            <v>Makedonska Kamenica</v>
          </cell>
          <cell r="D44" t="str">
            <v>146</v>
          </cell>
        </row>
        <row r="45">
          <cell r="B45" t="str">
            <v>Могила</v>
          </cell>
          <cell r="C45" t="str">
            <v>Mogila</v>
          </cell>
          <cell r="D45" t="str">
            <v>147</v>
          </cell>
        </row>
        <row r="46">
          <cell r="B46" t="str">
            <v>Неготино</v>
          </cell>
          <cell r="C46" t="str">
            <v>Negotino</v>
          </cell>
          <cell r="D46" t="str">
            <v>148</v>
          </cell>
        </row>
        <row r="47">
          <cell r="B47" t="str">
            <v>Новаци</v>
          </cell>
          <cell r="C47" t="str">
            <v>Novaci</v>
          </cell>
          <cell r="D47" t="str">
            <v>149</v>
          </cell>
        </row>
        <row r="48">
          <cell r="B48" t="str">
            <v>Ново Село</v>
          </cell>
          <cell r="C48" t="str">
            <v>Novo Selo</v>
          </cell>
          <cell r="D48" t="str">
            <v>150</v>
          </cell>
        </row>
        <row r="49">
          <cell r="B49" t="str">
            <v>Охрид</v>
          </cell>
          <cell r="C49" t="str">
            <v>Ohrid</v>
          </cell>
          <cell r="D49" t="str">
            <v>152</v>
          </cell>
        </row>
        <row r="50">
          <cell r="B50" t="str">
            <v>Петровец</v>
          </cell>
          <cell r="C50" t="str">
            <v>Petrovec</v>
          </cell>
          <cell r="D50" t="str">
            <v>153</v>
          </cell>
        </row>
        <row r="51">
          <cell r="B51" t="str">
            <v>Пехчево</v>
          </cell>
          <cell r="C51" t="str">
            <v>Pehchevo</v>
          </cell>
          <cell r="D51" t="str">
            <v>154</v>
          </cell>
        </row>
        <row r="52">
          <cell r="B52" t="str">
            <v>Пласница</v>
          </cell>
          <cell r="C52" t="str">
            <v>Plasnica</v>
          </cell>
          <cell r="D52" t="str">
            <v>155</v>
          </cell>
        </row>
        <row r="53">
          <cell r="B53" t="str">
            <v>Прилеп</v>
          </cell>
          <cell r="C53" t="str">
            <v>Prilep</v>
          </cell>
          <cell r="D53" t="str">
            <v>156</v>
          </cell>
        </row>
        <row r="54">
          <cell r="B54" t="str">
            <v>Пробиштип</v>
          </cell>
          <cell r="C54" t="str">
            <v>Probishtip</v>
          </cell>
          <cell r="D54" t="str">
            <v>157</v>
          </cell>
        </row>
        <row r="55">
          <cell r="B55" t="str">
            <v>Радовиш</v>
          </cell>
          <cell r="C55" t="str">
            <v>Radovish</v>
          </cell>
          <cell r="D55" t="str">
            <v>158</v>
          </cell>
        </row>
        <row r="56">
          <cell r="B56" t="str">
            <v>Ранковце</v>
          </cell>
          <cell r="C56" t="str">
            <v>Rankovce</v>
          </cell>
          <cell r="D56" t="str">
            <v>159</v>
          </cell>
        </row>
        <row r="57">
          <cell r="B57" t="str">
            <v>Ресен</v>
          </cell>
          <cell r="C57" t="str">
            <v>Resen</v>
          </cell>
          <cell r="D57" t="str">
            <v>160</v>
          </cell>
        </row>
        <row r="58">
          <cell r="B58" t="str">
            <v>Росоман</v>
          </cell>
          <cell r="C58" t="str">
            <v>Rosoman</v>
          </cell>
          <cell r="D58" t="str">
            <v>161</v>
          </cell>
        </row>
        <row r="59">
          <cell r="B59" t="str">
            <v>Старо Нагоричане</v>
          </cell>
          <cell r="C59" t="str">
            <v>Staro Nagorichane</v>
          </cell>
          <cell r="D59" t="str">
            <v>162</v>
          </cell>
        </row>
        <row r="60">
          <cell r="B60" t="str">
            <v>Свети Николе</v>
          </cell>
          <cell r="C60" t="str">
            <v>Sveti Nikole</v>
          </cell>
          <cell r="D60" t="str">
            <v>163</v>
          </cell>
        </row>
        <row r="61">
          <cell r="B61" t="str">
            <v>Сопиште</v>
          </cell>
          <cell r="C61" t="str">
            <v>Sopishte</v>
          </cell>
          <cell r="D61" t="str">
            <v>164</v>
          </cell>
        </row>
        <row r="62">
          <cell r="B62" t="str">
            <v>Струга</v>
          </cell>
          <cell r="C62" t="str">
            <v xml:space="preserve">Struga </v>
          </cell>
          <cell r="D62" t="str">
            <v>165</v>
          </cell>
        </row>
        <row r="63">
          <cell r="B63" t="str">
            <v xml:space="preserve">Струмица </v>
          </cell>
          <cell r="C63" t="str">
            <v xml:space="preserve">Strumica </v>
          </cell>
          <cell r="D63" t="str">
            <v>166</v>
          </cell>
        </row>
        <row r="64">
          <cell r="B64" t="str">
            <v>Студеничани</v>
          </cell>
          <cell r="C64" t="str">
            <v>Studenichani</v>
          </cell>
          <cell r="D64" t="str">
            <v>167</v>
          </cell>
        </row>
        <row r="65">
          <cell r="B65" t="str">
            <v xml:space="preserve">Теарце </v>
          </cell>
          <cell r="C65" t="str">
            <v>Tearce</v>
          </cell>
          <cell r="D65" t="str">
            <v>168</v>
          </cell>
        </row>
        <row r="66">
          <cell r="B66" t="str">
            <v>Тетово</v>
          </cell>
          <cell r="C66" t="str">
            <v>Tetovo</v>
          </cell>
          <cell r="D66" t="str">
            <v>169</v>
          </cell>
        </row>
        <row r="67">
          <cell r="B67" t="str">
            <v>Центар Жупа</v>
          </cell>
          <cell r="C67" t="str">
            <v>Centar Zhupa</v>
          </cell>
          <cell r="D67" t="str">
            <v>170</v>
          </cell>
        </row>
        <row r="68">
          <cell r="B68" t="str">
            <v>Чашка</v>
          </cell>
          <cell r="C68" t="str">
            <v>Chashka</v>
          </cell>
          <cell r="D68" t="str">
            <v>171</v>
          </cell>
        </row>
        <row r="69">
          <cell r="B69" t="str">
            <v>Чешиново и Облешево</v>
          </cell>
          <cell r="C69" t="str">
            <v>Cheshinovo I Obleshevo</v>
          </cell>
          <cell r="D69" t="str">
            <v>172</v>
          </cell>
        </row>
        <row r="70">
          <cell r="B70" t="str">
            <v>Чучер Сандево</v>
          </cell>
          <cell r="C70" t="str">
            <v>Chucher Sandevo</v>
          </cell>
          <cell r="D70" t="str">
            <v>173</v>
          </cell>
        </row>
        <row r="71">
          <cell r="B71" t="str">
            <v>Штип</v>
          </cell>
          <cell r="C71" t="str">
            <v>Shtip</v>
          </cell>
          <cell r="D71" t="str">
            <v>174</v>
          </cell>
        </row>
        <row r="72">
          <cell r="B72" t="str">
            <v>Аеродром</v>
          </cell>
          <cell r="C72" t="str">
            <v>Aerodrom</v>
          </cell>
          <cell r="D72" t="str">
            <v>175</v>
          </cell>
        </row>
        <row r="73">
          <cell r="B73" t="str">
            <v>Бутел</v>
          </cell>
          <cell r="C73" t="str">
            <v>Butel</v>
          </cell>
          <cell r="D73" t="str">
            <v>176</v>
          </cell>
        </row>
        <row r="74">
          <cell r="B74" t="str">
            <v>Гази Баба</v>
          </cell>
          <cell r="C74" t="str">
            <v>Gazi Baba</v>
          </cell>
          <cell r="D74" t="str">
            <v>177</v>
          </cell>
        </row>
        <row r="75">
          <cell r="B75" t="str">
            <v>Ѓорче Петров</v>
          </cell>
          <cell r="C75" t="str">
            <v>Gjorche Petrov</v>
          </cell>
          <cell r="D75" t="str">
            <v>178</v>
          </cell>
        </row>
        <row r="76">
          <cell r="B76" t="str">
            <v>Карпош</v>
          </cell>
          <cell r="C76" t="str">
            <v>Karposh</v>
          </cell>
          <cell r="D76" t="str">
            <v>179</v>
          </cell>
        </row>
        <row r="77">
          <cell r="B77" t="str">
            <v xml:space="preserve">Кисела Вода </v>
          </cell>
          <cell r="C77" t="str">
            <v>Kisela Voda</v>
          </cell>
          <cell r="D77" t="str">
            <v>180</v>
          </cell>
        </row>
        <row r="78">
          <cell r="B78" t="str">
            <v>Сарај</v>
          </cell>
          <cell r="C78" t="str">
            <v>Saraj</v>
          </cell>
          <cell r="D78" t="str">
            <v>181</v>
          </cell>
        </row>
        <row r="79">
          <cell r="B79" t="str">
            <v xml:space="preserve">Центар </v>
          </cell>
          <cell r="C79" t="str">
            <v>Centar</v>
          </cell>
          <cell r="D79" t="str">
            <v>182</v>
          </cell>
        </row>
        <row r="80">
          <cell r="B80" t="str">
            <v>Чаир</v>
          </cell>
          <cell r="C80" t="str">
            <v>Chair</v>
          </cell>
          <cell r="D80" t="str">
            <v>183</v>
          </cell>
        </row>
        <row r="81">
          <cell r="B81" t="str">
            <v>Шуто Оризари</v>
          </cell>
          <cell r="C81" t="str">
            <v>Shuto Orizari</v>
          </cell>
          <cell r="D81" t="str">
            <v>184</v>
          </cell>
        </row>
        <row r="82">
          <cell r="B82" t="str">
            <v>Град Скопје</v>
          </cell>
          <cell r="C82" t="str">
            <v>Grad Skopje</v>
          </cell>
          <cell r="D82" t="str">
            <v>185</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67"/>
  <sheetViews>
    <sheetView tabSelected="1" view="pageBreakPreview" zoomScale="70" zoomScaleNormal="70" zoomScaleSheetLayoutView="70" zoomScalePageLayoutView="40" workbookViewId="0">
      <selection activeCell="J177" sqref="J177"/>
    </sheetView>
  </sheetViews>
  <sheetFormatPr defaultRowHeight="18" x14ac:dyDescent="0.35"/>
  <cols>
    <col min="1" max="1" width="3.42578125" style="1" customWidth="1"/>
    <col min="2" max="2" width="10.42578125" style="24" customWidth="1"/>
    <col min="3" max="3" width="16.140625" style="364" customWidth="1"/>
    <col min="4" max="4" width="70.85546875" style="25" customWidth="1"/>
    <col min="5" max="5" width="12.85546875" style="24" customWidth="1"/>
    <col min="6" max="6" width="15.7109375" style="10" customWidth="1"/>
    <col min="7" max="7" width="15.42578125" style="403" customWidth="1"/>
    <col min="8" max="8" width="21.85546875" style="404" customWidth="1"/>
    <col min="9" max="9" width="4.140625" style="2" customWidth="1"/>
    <col min="10" max="10" width="17.7109375" customWidth="1"/>
    <col min="11" max="11" width="29" customWidth="1"/>
    <col min="12" max="12" width="59.42578125" customWidth="1"/>
    <col min="200" max="200" width="3.42578125" customWidth="1"/>
    <col min="201" max="201" width="7" customWidth="1"/>
    <col min="202" max="202" width="9.7109375" customWidth="1"/>
    <col min="203" max="203" width="64.28515625" customWidth="1"/>
    <col min="204" max="204" width="11.42578125" customWidth="1"/>
    <col min="205" max="205" width="12.7109375" customWidth="1"/>
    <col min="206" max="206" width="15.42578125" customWidth="1"/>
    <col min="207" max="207" width="19.42578125" customWidth="1"/>
    <col min="208" max="208" width="13.7109375" customWidth="1"/>
    <col min="456" max="456" width="3.42578125" customWidth="1"/>
    <col min="457" max="457" width="7" customWidth="1"/>
    <col min="458" max="458" width="9.7109375" customWidth="1"/>
    <col min="459" max="459" width="64.28515625" customWidth="1"/>
    <col min="460" max="460" width="11.42578125" customWidth="1"/>
    <col min="461" max="461" width="12.7109375" customWidth="1"/>
    <col min="462" max="462" width="15.42578125" customWidth="1"/>
    <col min="463" max="463" width="19.42578125" customWidth="1"/>
    <col min="464" max="464" width="13.7109375" customWidth="1"/>
    <col min="712" max="712" width="3.42578125" customWidth="1"/>
    <col min="713" max="713" width="7" customWidth="1"/>
    <col min="714" max="714" width="9.7109375" customWidth="1"/>
    <col min="715" max="715" width="64.28515625" customWidth="1"/>
    <col min="716" max="716" width="11.42578125" customWidth="1"/>
    <col min="717" max="717" width="12.7109375" customWidth="1"/>
    <col min="718" max="718" width="15.42578125" customWidth="1"/>
    <col min="719" max="719" width="19.42578125" customWidth="1"/>
    <col min="720" max="720" width="13.7109375" customWidth="1"/>
    <col min="968" max="968" width="3.42578125" customWidth="1"/>
    <col min="969" max="969" width="7" customWidth="1"/>
    <col min="970" max="970" width="9.7109375" customWidth="1"/>
    <col min="971" max="971" width="64.28515625" customWidth="1"/>
    <col min="972" max="972" width="11.42578125" customWidth="1"/>
    <col min="973" max="973" width="12.7109375" customWidth="1"/>
    <col min="974" max="974" width="15.42578125" customWidth="1"/>
    <col min="975" max="975" width="19.42578125" customWidth="1"/>
    <col min="976" max="976" width="13.7109375" customWidth="1"/>
    <col min="1224" max="1224" width="3.42578125" customWidth="1"/>
    <col min="1225" max="1225" width="7" customWidth="1"/>
    <col min="1226" max="1226" width="9.7109375" customWidth="1"/>
    <col min="1227" max="1227" width="64.28515625" customWidth="1"/>
    <col min="1228" max="1228" width="11.42578125" customWidth="1"/>
    <col min="1229" max="1229" width="12.7109375" customWidth="1"/>
    <col min="1230" max="1230" width="15.42578125" customWidth="1"/>
    <col min="1231" max="1231" width="19.42578125" customWidth="1"/>
    <col min="1232" max="1232" width="13.7109375" customWidth="1"/>
    <col min="1480" max="1480" width="3.42578125" customWidth="1"/>
    <col min="1481" max="1481" width="7" customWidth="1"/>
    <col min="1482" max="1482" width="9.7109375" customWidth="1"/>
    <col min="1483" max="1483" width="64.28515625" customWidth="1"/>
    <col min="1484" max="1484" width="11.42578125" customWidth="1"/>
    <col min="1485" max="1485" width="12.7109375" customWidth="1"/>
    <col min="1486" max="1486" width="15.42578125" customWidth="1"/>
    <col min="1487" max="1487" width="19.42578125" customWidth="1"/>
    <col min="1488" max="1488" width="13.7109375" customWidth="1"/>
    <col min="1736" max="1736" width="3.42578125" customWidth="1"/>
    <col min="1737" max="1737" width="7" customWidth="1"/>
    <col min="1738" max="1738" width="9.7109375" customWidth="1"/>
    <col min="1739" max="1739" width="64.28515625" customWidth="1"/>
    <col min="1740" max="1740" width="11.42578125" customWidth="1"/>
    <col min="1741" max="1741" width="12.7109375" customWidth="1"/>
    <col min="1742" max="1742" width="15.42578125" customWidth="1"/>
    <col min="1743" max="1743" width="19.42578125" customWidth="1"/>
    <col min="1744" max="1744" width="13.7109375" customWidth="1"/>
    <col min="1992" max="1992" width="3.42578125" customWidth="1"/>
    <col min="1993" max="1993" width="7" customWidth="1"/>
    <col min="1994" max="1994" width="9.7109375" customWidth="1"/>
    <col min="1995" max="1995" width="64.28515625" customWidth="1"/>
    <col min="1996" max="1996" width="11.42578125" customWidth="1"/>
    <col min="1997" max="1997" width="12.7109375" customWidth="1"/>
    <col min="1998" max="1998" width="15.42578125" customWidth="1"/>
    <col min="1999" max="1999" width="19.42578125" customWidth="1"/>
    <col min="2000" max="2000" width="13.7109375" customWidth="1"/>
    <col min="2248" max="2248" width="3.42578125" customWidth="1"/>
    <col min="2249" max="2249" width="7" customWidth="1"/>
    <col min="2250" max="2250" width="9.7109375" customWidth="1"/>
    <col min="2251" max="2251" width="64.28515625" customWidth="1"/>
    <col min="2252" max="2252" width="11.42578125" customWidth="1"/>
    <col min="2253" max="2253" width="12.7109375" customWidth="1"/>
    <col min="2254" max="2254" width="15.42578125" customWidth="1"/>
    <col min="2255" max="2255" width="19.42578125" customWidth="1"/>
    <col min="2256" max="2256" width="13.7109375" customWidth="1"/>
    <col min="2504" max="2504" width="3.42578125" customWidth="1"/>
    <col min="2505" max="2505" width="7" customWidth="1"/>
    <col min="2506" max="2506" width="9.7109375" customWidth="1"/>
    <col min="2507" max="2507" width="64.28515625" customWidth="1"/>
    <col min="2508" max="2508" width="11.42578125" customWidth="1"/>
    <col min="2509" max="2509" width="12.7109375" customWidth="1"/>
    <col min="2510" max="2510" width="15.42578125" customWidth="1"/>
    <col min="2511" max="2511" width="19.42578125" customWidth="1"/>
    <col min="2512" max="2512" width="13.7109375" customWidth="1"/>
    <col min="2760" max="2760" width="3.42578125" customWidth="1"/>
    <col min="2761" max="2761" width="7" customWidth="1"/>
    <col min="2762" max="2762" width="9.7109375" customWidth="1"/>
    <col min="2763" max="2763" width="64.28515625" customWidth="1"/>
    <col min="2764" max="2764" width="11.42578125" customWidth="1"/>
    <col min="2765" max="2765" width="12.7109375" customWidth="1"/>
    <col min="2766" max="2766" width="15.42578125" customWidth="1"/>
    <col min="2767" max="2767" width="19.42578125" customWidth="1"/>
    <col min="2768" max="2768" width="13.7109375" customWidth="1"/>
    <col min="3016" max="3016" width="3.42578125" customWidth="1"/>
    <col min="3017" max="3017" width="7" customWidth="1"/>
    <col min="3018" max="3018" width="9.7109375" customWidth="1"/>
    <col min="3019" max="3019" width="64.28515625" customWidth="1"/>
    <col min="3020" max="3020" width="11.42578125" customWidth="1"/>
    <col min="3021" max="3021" width="12.7109375" customWidth="1"/>
    <col min="3022" max="3022" width="15.42578125" customWidth="1"/>
    <col min="3023" max="3023" width="19.42578125" customWidth="1"/>
    <col min="3024" max="3024" width="13.7109375" customWidth="1"/>
    <col min="3272" max="3272" width="3.42578125" customWidth="1"/>
    <col min="3273" max="3273" width="7" customWidth="1"/>
    <col min="3274" max="3274" width="9.7109375" customWidth="1"/>
    <col min="3275" max="3275" width="64.28515625" customWidth="1"/>
    <col min="3276" max="3276" width="11.42578125" customWidth="1"/>
    <col min="3277" max="3277" width="12.7109375" customWidth="1"/>
    <col min="3278" max="3278" width="15.42578125" customWidth="1"/>
    <col min="3279" max="3279" width="19.42578125" customWidth="1"/>
    <col min="3280" max="3280" width="13.7109375" customWidth="1"/>
    <col min="3528" max="3528" width="3.42578125" customWidth="1"/>
    <col min="3529" max="3529" width="7" customWidth="1"/>
    <col min="3530" max="3530" width="9.7109375" customWidth="1"/>
    <col min="3531" max="3531" width="64.28515625" customWidth="1"/>
    <col min="3532" max="3532" width="11.42578125" customWidth="1"/>
    <col min="3533" max="3533" width="12.7109375" customWidth="1"/>
    <col min="3534" max="3534" width="15.42578125" customWidth="1"/>
    <col min="3535" max="3535" width="19.42578125" customWidth="1"/>
    <col min="3536" max="3536" width="13.7109375" customWidth="1"/>
    <col min="3784" max="3784" width="3.42578125" customWidth="1"/>
    <col min="3785" max="3785" width="7" customWidth="1"/>
    <col min="3786" max="3786" width="9.7109375" customWidth="1"/>
    <col min="3787" max="3787" width="64.28515625" customWidth="1"/>
    <col min="3788" max="3788" width="11.42578125" customWidth="1"/>
    <col min="3789" max="3789" width="12.7109375" customWidth="1"/>
    <col min="3790" max="3790" width="15.42578125" customWidth="1"/>
    <col min="3791" max="3791" width="19.42578125" customWidth="1"/>
    <col min="3792" max="3792" width="13.7109375" customWidth="1"/>
    <col min="4040" max="4040" width="3.42578125" customWidth="1"/>
    <col min="4041" max="4041" width="7" customWidth="1"/>
    <col min="4042" max="4042" width="9.7109375" customWidth="1"/>
    <col min="4043" max="4043" width="64.28515625" customWidth="1"/>
    <col min="4044" max="4044" width="11.42578125" customWidth="1"/>
    <col min="4045" max="4045" width="12.7109375" customWidth="1"/>
    <col min="4046" max="4046" width="15.42578125" customWidth="1"/>
    <col min="4047" max="4047" width="19.42578125" customWidth="1"/>
    <col min="4048" max="4048" width="13.7109375" customWidth="1"/>
    <col min="4296" max="4296" width="3.42578125" customWidth="1"/>
    <col min="4297" max="4297" width="7" customWidth="1"/>
    <col min="4298" max="4298" width="9.7109375" customWidth="1"/>
    <col min="4299" max="4299" width="64.28515625" customWidth="1"/>
    <col min="4300" max="4300" width="11.42578125" customWidth="1"/>
    <col min="4301" max="4301" width="12.7109375" customWidth="1"/>
    <col min="4302" max="4302" width="15.42578125" customWidth="1"/>
    <col min="4303" max="4303" width="19.42578125" customWidth="1"/>
    <col min="4304" max="4304" width="13.7109375" customWidth="1"/>
    <col min="4552" max="4552" width="3.42578125" customWidth="1"/>
    <col min="4553" max="4553" width="7" customWidth="1"/>
    <col min="4554" max="4554" width="9.7109375" customWidth="1"/>
    <col min="4555" max="4555" width="64.28515625" customWidth="1"/>
    <col min="4556" max="4556" width="11.42578125" customWidth="1"/>
    <col min="4557" max="4557" width="12.7109375" customWidth="1"/>
    <col min="4558" max="4558" width="15.42578125" customWidth="1"/>
    <col min="4559" max="4559" width="19.42578125" customWidth="1"/>
    <col min="4560" max="4560" width="13.7109375" customWidth="1"/>
    <col min="4808" max="4808" width="3.42578125" customWidth="1"/>
    <col min="4809" max="4809" width="7" customWidth="1"/>
    <col min="4810" max="4810" width="9.7109375" customWidth="1"/>
    <col min="4811" max="4811" width="64.28515625" customWidth="1"/>
    <col min="4812" max="4812" width="11.42578125" customWidth="1"/>
    <col min="4813" max="4813" width="12.7109375" customWidth="1"/>
    <col min="4814" max="4814" width="15.42578125" customWidth="1"/>
    <col min="4815" max="4815" width="19.42578125" customWidth="1"/>
    <col min="4816" max="4816" width="13.7109375" customWidth="1"/>
    <col min="5064" max="5064" width="3.42578125" customWidth="1"/>
    <col min="5065" max="5065" width="7" customWidth="1"/>
    <col min="5066" max="5066" width="9.7109375" customWidth="1"/>
    <col min="5067" max="5067" width="64.28515625" customWidth="1"/>
    <col min="5068" max="5068" width="11.42578125" customWidth="1"/>
    <col min="5069" max="5069" width="12.7109375" customWidth="1"/>
    <col min="5070" max="5070" width="15.42578125" customWidth="1"/>
    <col min="5071" max="5071" width="19.42578125" customWidth="1"/>
    <col min="5072" max="5072" width="13.7109375" customWidth="1"/>
    <col min="5320" max="5320" width="3.42578125" customWidth="1"/>
    <col min="5321" max="5321" width="7" customWidth="1"/>
    <col min="5322" max="5322" width="9.7109375" customWidth="1"/>
    <col min="5323" max="5323" width="64.28515625" customWidth="1"/>
    <col min="5324" max="5324" width="11.42578125" customWidth="1"/>
    <col min="5325" max="5325" width="12.7109375" customWidth="1"/>
    <col min="5326" max="5326" width="15.42578125" customWidth="1"/>
    <col min="5327" max="5327" width="19.42578125" customWidth="1"/>
    <col min="5328" max="5328" width="13.7109375" customWidth="1"/>
    <col min="5576" max="5576" width="3.42578125" customWidth="1"/>
    <col min="5577" max="5577" width="7" customWidth="1"/>
    <col min="5578" max="5578" width="9.7109375" customWidth="1"/>
    <col min="5579" max="5579" width="64.28515625" customWidth="1"/>
    <col min="5580" max="5580" width="11.42578125" customWidth="1"/>
    <col min="5581" max="5581" width="12.7109375" customWidth="1"/>
    <col min="5582" max="5582" width="15.42578125" customWidth="1"/>
    <col min="5583" max="5583" width="19.42578125" customWidth="1"/>
    <col min="5584" max="5584" width="13.7109375" customWidth="1"/>
    <col min="5832" max="5832" width="3.42578125" customWidth="1"/>
    <col min="5833" max="5833" width="7" customWidth="1"/>
    <col min="5834" max="5834" width="9.7109375" customWidth="1"/>
    <col min="5835" max="5835" width="64.28515625" customWidth="1"/>
    <col min="5836" max="5836" width="11.42578125" customWidth="1"/>
    <col min="5837" max="5837" width="12.7109375" customWidth="1"/>
    <col min="5838" max="5838" width="15.42578125" customWidth="1"/>
    <col min="5839" max="5839" width="19.42578125" customWidth="1"/>
    <col min="5840" max="5840" width="13.7109375" customWidth="1"/>
    <col min="6088" max="6088" width="3.42578125" customWidth="1"/>
    <col min="6089" max="6089" width="7" customWidth="1"/>
    <col min="6090" max="6090" width="9.7109375" customWidth="1"/>
    <col min="6091" max="6091" width="64.28515625" customWidth="1"/>
    <col min="6092" max="6092" width="11.42578125" customWidth="1"/>
    <col min="6093" max="6093" width="12.7109375" customWidth="1"/>
    <col min="6094" max="6094" width="15.42578125" customWidth="1"/>
    <col min="6095" max="6095" width="19.42578125" customWidth="1"/>
    <col min="6096" max="6096" width="13.7109375" customWidth="1"/>
    <col min="6344" max="6344" width="3.42578125" customWidth="1"/>
    <col min="6345" max="6345" width="7" customWidth="1"/>
    <col min="6346" max="6346" width="9.7109375" customWidth="1"/>
    <col min="6347" max="6347" width="64.28515625" customWidth="1"/>
    <col min="6348" max="6348" width="11.42578125" customWidth="1"/>
    <col min="6349" max="6349" width="12.7109375" customWidth="1"/>
    <col min="6350" max="6350" width="15.42578125" customWidth="1"/>
    <col min="6351" max="6351" width="19.42578125" customWidth="1"/>
    <col min="6352" max="6352" width="13.7109375" customWidth="1"/>
    <col min="6600" max="6600" width="3.42578125" customWidth="1"/>
    <col min="6601" max="6601" width="7" customWidth="1"/>
    <col min="6602" max="6602" width="9.7109375" customWidth="1"/>
    <col min="6603" max="6603" width="64.28515625" customWidth="1"/>
    <col min="6604" max="6604" width="11.42578125" customWidth="1"/>
    <col min="6605" max="6605" width="12.7109375" customWidth="1"/>
    <col min="6606" max="6606" width="15.42578125" customWidth="1"/>
    <col min="6607" max="6607" width="19.42578125" customWidth="1"/>
    <col min="6608" max="6608" width="13.7109375" customWidth="1"/>
    <col min="6856" max="6856" width="3.42578125" customWidth="1"/>
    <col min="6857" max="6857" width="7" customWidth="1"/>
    <col min="6858" max="6858" width="9.7109375" customWidth="1"/>
    <col min="6859" max="6859" width="64.28515625" customWidth="1"/>
    <col min="6860" max="6860" width="11.42578125" customWidth="1"/>
    <col min="6861" max="6861" width="12.7109375" customWidth="1"/>
    <col min="6862" max="6862" width="15.42578125" customWidth="1"/>
    <col min="6863" max="6863" width="19.42578125" customWidth="1"/>
    <col min="6864" max="6864" width="13.7109375" customWidth="1"/>
    <col min="7112" max="7112" width="3.42578125" customWidth="1"/>
    <col min="7113" max="7113" width="7" customWidth="1"/>
    <col min="7114" max="7114" width="9.7109375" customWidth="1"/>
    <col min="7115" max="7115" width="64.28515625" customWidth="1"/>
    <col min="7116" max="7116" width="11.42578125" customWidth="1"/>
    <col min="7117" max="7117" width="12.7109375" customWidth="1"/>
    <col min="7118" max="7118" width="15.42578125" customWidth="1"/>
    <col min="7119" max="7119" width="19.42578125" customWidth="1"/>
    <col min="7120" max="7120" width="13.7109375" customWidth="1"/>
    <col min="7368" max="7368" width="3.42578125" customWidth="1"/>
    <col min="7369" max="7369" width="7" customWidth="1"/>
    <col min="7370" max="7370" width="9.7109375" customWidth="1"/>
    <col min="7371" max="7371" width="64.28515625" customWidth="1"/>
    <col min="7372" max="7372" width="11.42578125" customWidth="1"/>
    <col min="7373" max="7373" width="12.7109375" customWidth="1"/>
    <col min="7374" max="7374" width="15.42578125" customWidth="1"/>
    <col min="7375" max="7375" width="19.42578125" customWidth="1"/>
    <col min="7376" max="7376" width="13.7109375" customWidth="1"/>
    <col min="7624" max="7624" width="3.42578125" customWidth="1"/>
    <col min="7625" max="7625" width="7" customWidth="1"/>
    <col min="7626" max="7626" width="9.7109375" customWidth="1"/>
    <col min="7627" max="7627" width="64.28515625" customWidth="1"/>
    <col min="7628" max="7628" width="11.42578125" customWidth="1"/>
    <col min="7629" max="7629" width="12.7109375" customWidth="1"/>
    <col min="7630" max="7630" width="15.42578125" customWidth="1"/>
    <col min="7631" max="7631" width="19.42578125" customWidth="1"/>
    <col min="7632" max="7632" width="13.7109375" customWidth="1"/>
    <col min="7880" max="7880" width="3.42578125" customWidth="1"/>
    <col min="7881" max="7881" width="7" customWidth="1"/>
    <col min="7882" max="7882" width="9.7109375" customWidth="1"/>
    <col min="7883" max="7883" width="64.28515625" customWidth="1"/>
    <col min="7884" max="7884" width="11.42578125" customWidth="1"/>
    <col min="7885" max="7885" width="12.7109375" customWidth="1"/>
    <col min="7886" max="7886" width="15.42578125" customWidth="1"/>
    <col min="7887" max="7887" width="19.42578125" customWidth="1"/>
    <col min="7888" max="7888" width="13.7109375" customWidth="1"/>
    <col min="8136" max="8136" width="3.42578125" customWidth="1"/>
    <col min="8137" max="8137" width="7" customWidth="1"/>
    <col min="8138" max="8138" width="9.7109375" customWidth="1"/>
    <col min="8139" max="8139" width="64.28515625" customWidth="1"/>
    <col min="8140" max="8140" width="11.42578125" customWidth="1"/>
    <col min="8141" max="8141" width="12.7109375" customWidth="1"/>
    <col min="8142" max="8142" width="15.42578125" customWidth="1"/>
    <col min="8143" max="8143" width="19.42578125" customWidth="1"/>
    <col min="8144" max="8144" width="13.7109375" customWidth="1"/>
    <col min="8392" max="8392" width="3.42578125" customWidth="1"/>
    <col min="8393" max="8393" width="7" customWidth="1"/>
    <col min="8394" max="8394" width="9.7109375" customWidth="1"/>
    <col min="8395" max="8395" width="64.28515625" customWidth="1"/>
    <col min="8396" max="8396" width="11.42578125" customWidth="1"/>
    <col min="8397" max="8397" width="12.7109375" customWidth="1"/>
    <col min="8398" max="8398" width="15.42578125" customWidth="1"/>
    <col min="8399" max="8399" width="19.42578125" customWidth="1"/>
    <col min="8400" max="8400" width="13.7109375" customWidth="1"/>
    <col min="8648" max="8648" width="3.42578125" customWidth="1"/>
    <col min="8649" max="8649" width="7" customWidth="1"/>
    <col min="8650" max="8650" width="9.7109375" customWidth="1"/>
    <col min="8651" max="8651" width="64.28515625" customWidth="1"/>
    <col min="8652" max="8652" width="11.42578125" customWidth="1"/>
    <col min="8653" max="8653" width="12.7109375" customWidth="1"/>
    <col min="8654" max="8654" width="15.42578125" customWidth="1"/>
    <col min="8655" max="8655" width="19.42578125" customWidth="1"/>
    <col min="8656" max="8656" width="13.7109375" customWidth="1"/>
    <col min="8904" max="8904" width="3.42578125" customWidth="1"/>
    <col min="8905" max="8905" width="7" customWidth="1"/>
    <col min="8906" max="8906" width="9.7109375" customWidth="1"/>
    <col min="8907" max="8907" width="64.28515625" customWidth="1"/>
    <col min="8908" max="8908" width="11.42578125" customWidth="1"/>
    <col min="8909" max="8909" width="12.7109375" customWidth="1"/>
    <col min="8910" max="8910" width="15.42578125" customWidth="1"/>
    <col min="8911" max="8911" width="19.42578125" customWidth="1"/>
    <col min="8912" max="8912" width="13.7109375" customWidth="1"/>
    <col min="9160" max="9160" width="3.42578125" customWidth="1"/>
    <col min="9161" max="9161" width="7" customWidth="1"/>
    <col min="9162" max="9162" width="9.7109375" customWidth="1"/>
    <col min="9163" max="9163" width="64.28515625" customWidth="1"/>
    <col min="9164" max="9164" width="11.42578125" customWidth="1"/>
    <col min="9165" max="9165" width="12.7109375" customWidth="1"/>
    <col min="9166" max="9166" width="15.42578125" customWidth="1"/>
    <col min="9167" max="9167" width="19.42578125" customWidth="1"/>
    <col min="9168" max="9168" width="13.7109375" customWidth="1"/>
    <col min="9416" max="9416" width="3.42578125" customWidth="1"/>
    <col min="9417" max="9417" width="7" customWidth="1"/>
    <col min="9418" max="9418" width="9.7109375" customWidth="1"/>
    <col min="9419" max="9419" width="64.28515625" customWidth="1"/>
    <col min="9420" max="9420" width="11.42578125" customWidth="1"/>
    <col min="9421" max="9421" width="12.7109375" customWidth="1"/>
    <col min="9422" max="9422" width="15.42578125" customWidth="1"/>
    <col min="9423" max="9423" width="19.42578125" customWidth="1"/>
    <col min="9424" max="9424" width="13.7109375" customWidth="1"/>
    <col min="9672" max="9672" width="3.42578125" customWidth="1"/>
    <col min="9673" max="9673" width="7" customWidth="1"/>
    <col min="9674" max="9674" width="9.7109375" customWidth="1"/>
    <col min="9675" max="9675" width="64.28515625" customWidth="1"/>
    <col min="9676" max="9676" width="11.42578125" customWidth="1"/>
    <col min="9677" max="9677" width="12.7109375" customWidth="1"/>
    <col min="9678" max="9678" width="15.42578125" customWidth="1"/>
    <col min="9679" max="9679" width="19.42578125" customWidth="1"/>
    <col min="9680" max="9680" width="13.7109375" customWidth="1"/>
    <col min="9928" max="9928" width="3.42578125" customWidth="1"/>
    <col min="9929" max="9929" width="7" customWidth="1"/>
    <col min="9930" max="9930" width="9.7109375" customWidth="1"/>
    <col min="9931" max="9931" width="64.28515625" customWidth="1"/>
    <col min="9932" max="9932" width="11.42578125" customWidth="1"/>
    <col min="9933" max="9933" width="12.7109375" customWidth="1"/>
    <col min="9934" max="9934" width="15.42578125" customWidth="1"/>
    <col min="9935" max="9935" width="19.42578125" customWidth="1"/>
    <col min="9936" max="9936" width="13.7109375" customWidth="1"/>
    <col min="10184" max="10184" width="3.42578125" customWidth="1"/>
    <col min="10185" max="10185" width="7" customWidth="1"/>
    <col min="10186" max="10186" width="9.7109375" customWidth="1"/>
    <col min="10187" max="10187" width="64.28515625" customWidth="1"/>
    <col min="10188" max="10188" width="11.42578125" customWidth="1"/>
    <col min="10189" max="10189" width="12.7109375" customWidth="1"/>
    <col min="10190" max="10190" width="15.42578125" customWidth="1"/>
    <col min="10191" max="10191" width="19.42578125" customWidth="1"/>
    <col min="10192" max="10192" width="13.7109375" customWidth="1"/>
    <col min="10440" max="10440" width="3.42578125" customWidth="1"/>
    <col min="10441" max="10441" width="7" customWidth="1"/>
    <col min="10442" max="10442" width="9.7109375" customWidth="1"/>
    <col min="10443" max="10443" width="64.28515625" customWidth="1"/>
    <col min="10444" max="10444" width="11.42578125" customWidth="1"/>
    <col min="10445" max="10445" width="12.7109375" customWidth="1"/>
    <col min="10446" max="10446" width="15.42578125" customWidth="1"/>
    <col min="10447" max="10447" width="19.42578125" customWidth="1"/>
    <col min="10448" max="10448" width="13.7109375" customWidth="1"/>
    <col min="10696" max="10696" width="3.42578125" customWidth="1"/>
    <col min="10697" max="10697" width="7" customWidth="1"/>
    <col min="10698" max="10698" width="9.7109375" customWidth="1"/>
    <col min="10699" max="10699" width="64.28515625" customWidth="1"/>
    <col min="10700" max="10700" width="11.42578125" customWidth="1"/>
    <col min="10701" max="10701" width="12.7109375" customWidth="1"/>
    <col min="10702" max="10702" width="15.42578125" customWidth="1"/>
    <col min="10703" max="10703" width="19.42578125" customWidth="1"/>
    <col min="10704" max="10704" width="13.7109375" customWidth="1"/>
    <col min="10952" max="10952" width="3.42578125" customWidth="1"/>
    <col min="10953" max="10953" width="7" customWidth="1"/>
    <col min="10954" max="10954" width="9.7109375" customWidth="1"/>
    <col min="10955" max="10955" width="64.28515625" customWidth="1"/>
    <col min="10956" max="10956" width="11.42578125" customWidth="1"/>
    <col min="10957" max="10957" width="12.7109375" customWidth="1"/>
    <col min="10958" max="10958" width="15.42578125" customWidth="1"/>
    <col min="10959" max="10959" width="19.42578125" customWidth="1"/>
    <col min="10960" max="10960" width="13.7109375" customWidth="1"/>
    <col min="11208" max="11208" width="3.42578125" customWidth="1"/>
    <col min="11209" max="11209" width="7" customWidth="1"/>
    <col min="11210" max="11210" width="9.7109375" customWidth="1"/>
    <col min="11211" max="11211" width="64.28515625" customWidth="1"/>
    <col min="11212" max="11212" width="11.42578125" customWidth="1"/>
    <col min="11213" max="11213" width="12.7109375" customWidth="1"/>
    <col min="11214" max="11214" width="15.42578125" customWidth="1"/>
    <col min="11215" max="11215" width="19.42578125" customWidth="1"/>
    <col min="11216" max="11216" width="13.7109375" customWidth="1"/>
    <col min="11464" max="11464" width="3.42578125" customWidth="1"/>
    <col min="11465" max="11465" width="7" customWidth="1"/>
    <col min="11466" max="11466" width="9.7109375" customWidth="1"/>
    <col min="11467" max="11467" width="64.28515625" customWidth="1"/>
    <col min="11468" max="11468" width="11.42578125" customWidth="1"/>
    <col min="11469" max="11469" width="12.7109375" customWidth="1"/>
    <col min="11470" max="11470" width="15.42578125" customWidth="1"/>
    <col min="11471" max="11471" width="19.42578125" customWidth="1"/>
    <col min="11472" max="11472" width="13.7109375" customWidth="1"/>
    <col min="11720" max="11720" width="3.42578125" customWidth="1"/>
    <col min="11721" max="11721" width="7" customWidth="1"/>
    <col min="11722" max="11722" width="9.7109375" customWidth="1"/>
    <col min="11723" max="11723" width="64.28515625" customWidth="1"/>
    <col min="11724" max="11724" width="11.42578125" customWidth="1"/>
    <col min="11725" max="11725" width="12.7109375" customWidth="1"/>
    <col min="11726" max="11726" width="15.42578125" customWidth="1"/>
    <col min="11727" max="11727" width="19.42578125" customWidth="1"/>
    <col min="11728" max="11728" width="13.7109375" customWidth="1"/>
    <col min="11976" max="11976" width="3.42578125" customWidth="1"/>
    <col min="11977" max="11977" width="7" customWidth="1"/>
    <col min="11978" max="11978" width="9.7109375" customWidth="1"/>
    <col min="11979" max="11979" width="64.28515625" customWidth="1"/>
    <col min="11980" max="11980" width="11.42578125" customWidth="1"/>
    <col min="11981" max="11981" width="12.7109375" customWidth="1"/>
    <col min="11982" max="11982" width="15.42578125" customWidth="1"/>
    <col min="11983" max="11983" width="19.42578125" customWidth="1"/>
    <col min="11984" max="11984" width="13.7109375" customWidth="1"/>
    <col min="12232" max="12232" width="3.42578125" customWidth="1"/>
    <col min="12233" max="12233" width="7" customWidth="1"/>
    <col min="12234" max="12234" width="9.7109375" customWidth="1"/>
    <col min="12235" max="12235" width="64.28515625" customWidth="1"/>
    <col min="12236" max="12236" width="11.42578125" customWidth="1"/>
    <col min="12237" max="12237" width="12.7109375" customWidth="1"/>
    <col min="12238" max="12238" width="15.42578125" customWidth="1"/>
    <col min="12239" max="12239" width="19.42578125" customWidth="1"/>
    <col min="12240" max="12240" width="13.7109375" customWidth="1"/>
    <col min="12488" max="12488" width="3.42578125" customWidth="1"/>
    <col min="12489" max="12489" width="7" customWidth="1"/>
    <col min="12490" max="12490" width="9.7109375" customWidth="1"/>
    <col min="12491" max="12491" width="64.28515625" customWidth="1"/>
    <col min="12492" max="12492" width="11.42578125" customWidth="1"/>
    <col min="12493" max="12493" width="12.7109375" customWidth="1"/>
    <col min="12494" max="12494" width="15.42578125" customWidth="1"/>
    <col min="12495" max="12495" width="19.42578125" customWidth="1"/>
    <col min="12496" max="12496" width="13.7109375" customWidth="1"/>
    <col min="12744" max="12744" width="3.42578125" customWidth="1"/>
    <col min="12745" max="12745" width="7" customWidth="1"/>
    <col min="12746" max="12746" width="9.7109375" customWidth="1"/>
    <col min="12747" max="12747" width="64.28515625" customWidth="1"/>
    <col min="12748" max="12748" width="11.42578125" customWidth="1"/>
    <col min="12749" max="12749" width="12.7109375" customWidth="1"/>
    <col min="12750" max="12750" width="15.42578125" customWidth="1"/>
    <col min="12751" max="12751" width="19.42578125" customWidth="1"/>
    <col min="12752" max="12752" width="13.7109375" customWidth="1"/>
    <col min="13000" max="13000" width="3.42578125" customWidth="1"/>
    <col min="13001" max="13001" width="7" customWidth="1"/>
    <col min="13002" max="13002" width="9.7109375" customWidth="1"/>
    <col min="13003" max="13003" width="64.28515625" customWidth="1"/>
    <col min="13004" max="13004" width="11.42578125" customWidth="1"/>
    <col min="13005" max="13005" width="12.7109375" customWidth="1"/>
    <col min="13006" max="13006" width="15.42578125" customWidth="1"/>
    <col min="13007" max="13007" width="19.42578125" customWidth="1"/>
    <col min="13008" max="13008" width="13.7109375" customWidth="1"/>
    <col min="13256" max="13256" width="3.42578125" customWidth="1"/>
    <col min="13257" max="13257" width="7" customWidth="1"/>
    <col min="13258" max="13258" width="9.7109375" customWidth="1"/>
    <col min="13259" max="13259" width="64.28515625" customWidth="1"/>
    <col min="13260" max="13260" width="11.42578125" customWidth="1"/>
    <col min="13261" max="13261" width="12.7109375" customWidth="1"/>
    <col min="13262" max="13262" width="15.42578125" customWidth="1"/>
    <col min="13263" max="13263" width="19.42578125" customWidth="1"/>
    <col min="13264" max="13264" width="13.7109375" customWidth="1"/>
    <col min="13512" max="13512" width="3.42578125" customWidth="1"/>
    <col min="13513" max="13513" width="7" customWidth="1"/>
    <col min="13514" max="13514" width="9.7109375" customWidth="1"/>
    <col min="13515" max="13515" width="64.28515625" customWidth="1"/>
    <col min="13516" max="13516" width="11.42578125" customWidth="1"/>
    <col min="13517" max="13517" width="12.7109375" customWidth="1"/>
    <col min="13518" max="13518" width="15.42578125" customWidth="1"/>
    <col min="13519" max="13519" width="19.42578125" customWidth="1"/>
    <col min="13520" max="13520" width="13.7109375" customWidth="1"/>
    <col min="13768" max="13768" width="3.42578125" customWidth="1"/>
    <col min="13769" max="13769" width="7" customWidth="1"/>
    <col min="13770" max="13770" width="9.7109375" customWidth="1"/>
    <col min="13771" max="13771" width="64.28515625" customWidth="1"/>
    <col min="13772" max="13772" width="11.42578125" customWidth="1"/>
    <col min="13773" max="13773" width="12.7109375" customWidth="1"/>
    <col min="13774" max="13774" width="15.42578125" customWidth="1"/>
    <col min="13775" max="13775" width="19.42578125" customWidth="1"/>
    <col min="13776" max="13776" width="13.7109375" customWidth="1"/>
    <col min="14024" max="14024" width="3.42578125" customWidth="1"/>
    <col min="14025" max="14025" width="7" customWidth="1"/>
    <col min="14026" max="14026" width="9.7109375" customWidth="1"/>
    <col min="14027" max="14027" width="64.28515625" customWidth="1"/>
    <col min="14028" max="14028" width="11.42578125" customWidth="1"/>
    <col min="14029" max="14029" width="12.7109375" customWidth="1"/>
    <col min="14030" max="14030" width="15.42578125" customWidth="1"/>
    <col min="14031" max="14031" width="19.42578125" customWidth="1"/>
    <col min="14032" max="14032" width="13.7109375" customWidth="1"/>
    <col min="14280" max="14280" width="3.42578125" customWidth="1"/>
    <col min="14281" max="14281" width="7" customWidth="1"/>
    <col min="14282" max="14282" width="9.7109375" customWidth="1"/>
    <col min="14283" max="14283" width="64.28515625" customWidth="1"/>
    <col min="14284" max="14284" width="11.42578125" customWidth="1"/>
    <col min="14285" max="14285" width="12.7109375" customWidth="1"/>
    <col min="14286" max="14286" width="15.42578125" customWidth="1"/>
    <col min="14287" max="14287" width="19.42578125" customWidth="1"/>
    <col min="14288" max="14288" width="13.7109375" customWidth="1"/>
    <col min="14536" max="14536" width="3.42578125" customWidth="1"/>
    <col min="14537" max="14537" width="7" customWidth="1"/>
    <col min="14538" max="14538" width="9.7109375" customWidth="1"/>
    <col min="14539" max="14539" width="64.28515625" customWidth="1"/>
    <col min="14540" max="14540" width="11.42578125" customWidth="1"/>
    <col min="14541" max="14541" width="12.7109375" customWidth="1"/>
    <col min="14542" max="14542" width="15.42578125" customWidth="1"/>
    <col min="14543" max="14543" width="19.42578125" customWidth="1"/>
    <col min="14544" max="14544" width="13.7109375" customWidth="1"/>
    <col min="14792" max="14792" width="3.42578125" customWidth="1"/>
    <col min="14793" max="14793" width="7" customWidth="1"/>
    <col min="14794" max="14794" width="9.7109375" customWidth="1"/>
    <col min="14795" max="14795" width="64.28515625" customWidth="1"/>
    <col min="14796" max="14796" width="11.42578125" customWidth="1"/>
    <col min="14797" max="14797" width="12.7109375" customWidth="1"/>
    <col min="14798" max="14798" width="15.42578125" customWidth="1"/>
    <col min="14799" max="14799" width="19.42578125" customWidth="1"/>
    <col min="14800" max="14800" width="13.7109375" customWidth="1"/>
    <col min="15048" max="15048" width="3.42578125" customWidth="1"/>
    <col min="15049" max="15049" width="7" customWidth="1"/>
    <col min="15050" max="15050" width="9.7109375" customWidth="1"/>
    <col min="15051" max="15051" width="64.28515625" customWidth="1"/>
    <col min="15052" max="15052" width="11.42578125" customWidth="1"/>
    <col min="15053" max="15053" width="12.7109375" customWidth="1"/>
    <col min="15054" max="15054" width="15.42578125" customWidth="1"/>
    <col min="15055" max="15055" width="19.42578125" customWidth="1"/>
    <col min="15056" max="15056" width="13.7109375" customWidth="1"/>
    <col min="15304" max="15304" width="3.42578125" customWidth="1"/>
    <col min="15305" max="15305" width="7" customWidth="1"/>
    <col min="15306" max="15306" width="9.7109375" customWidth="1"/>
    <col min="15307" max="15307" width="64.28515625" customWidth="1"/>
    <col min="15308" max="15308" width="11.42578125" customWidth="1"/>
    <col min="15309" max="15309" width="12.7109375" customWidth="1"/>
    <col min="15310" max="15310" width="15.42578125" customWidth="1"/>
    <col min="15311" max="15311" width="19.42578125" customWidth="1"/>
    <col min="15312" max="15312" width="13.7109375" customWidth="1"/>
    <col min="15560" max="15560" width="3.42578125" customWidth="1"/>
    <col min="15561" max="15561" width="7" customWidth="1"/>
    <col min="15562" max="15562" width="9.7109375" customWidth="1"/>
    <col min="15563" max="15563" width="64.28515625" customWidth="1"/>
    <col min="15564" max="15564" width="11.42578125" customWidth="1"/>
    <col min="15565" max="15565" width="12.7109375" customWidth="1"/>
    <col min="15566" max="15566" width="15.42578125" customWidth="1"/>
    <col min="15567" max="15567" width="19.42578125" customWidth="1"/>
    <col min="15568" max="15568" width="13.7109375" customWidth="1"/>
    <col min="15816" max="15816" width="3.42578125" customWidth="1"/>
    <col min="15817" max="15817" width="7" customWidth="1"/>
    <col min="15818" max="15818" width="9.7109375" customWidth="1"/>
    <col min="15819" max="15819" width="64.28515625" customWidth="1"/>
    <col min="15820" max="15820" width="11.42578125" customWidth="1"/>
    <col min="15821" max="15821" width="12.7109375" customWidth="1"/>
    <col min="15822" max="15822" width="15.42578125" customWidth="1"/>
    <col min="15823" max="15823" width="19.42578125" customWidth="1"/>
    <col min="15824" max="15824" width="13.7109375" customWidth="1"/>
    <col min="16072" max="16072" width="3.42578125" customWidth="1"/>
    <col min="16073" max="16073" width="7" customWidth="1"/>
    <col min="16074" max="16074" width="9.7109375" customWidth="1"/>
    <col min="16075" max="16075" width="64.28515625" customWidth="1"/>
    <col min="16076" max="16076" width="11.42578125" customWidth="1"/>
    <col min="16077" max="16077" width="12.7109375" customWidth="1"/>
    <col min="16078" max="16078" width="15.42578125" customWidth="1"/>
    <col min="16079" max="16079" width="19.42578125" customWidth="1"/>
    <col min="16080" max="16080" width="13.7109375" customWidth="1"/>
  </cols>
  <sheetData>
    <row r="1" spans="1:9" ht="18.75" thickBot="1" x14ac:dyDescent="0.4"/>
    <row r="2" spans="1:9" ht="84.75" customHeight="1" thickBot="1" x14ac:dyDescent="0.4">
      <c r="B2" s="696" t="s">
        <v>292</v>
      </c>
      <c r="C2" s="697"/>
      <c r="D2" s="697"/>
      <c r="E2" s="697"/>
      <c r="F2" s="697"/>
      <c r="G2" s="697"/>
      <c r="H2" s="698"/>
    </row>
    <row r="3" spans="1:9" ht="24.95" customHeight="1" thickBot="1" x14ac:dyDescent="0.4">
      <c r="B3" s="699" t="s">
        <v>0</v>
      </c>
      <c r="C3" s="700"/>
      <c r="D3" s="700"/>
      <c r="E3" s="700"/>
      <c r="F3" s="700"/>
      <c r="G3" s="700"/>
      <c r="H3" s="701"/>
    </row>
    <row r="4" spans="1:9" ht="48" customHeight="1" thickBot="1" x14ac:dyDescent="0.4">
      <c r="B4" s="699" t="s">
        <v>330</v>
      </c>
      <c r="C4" s="700"/>
      <c r="D4" s="700"/>
      <c r="E4" s="700"/>
      <c r="F4" s="700"/>
      <c r="G4" s="700"/>
      <c r="H4" s="702"/>
    </row>
    <row r="5" spans="1:9" ht="24" customHeight="1" thickBot="1" x14ac:dyDescent="0.4">
      <c r="B5" s="17"/>
      <c r="C5" s="318"/>
      <c r="D5" s="678" t="s">
        <v>1</v>
      </c>
      <c r="E5" s="678"/>
      <c r="F5" s="678"/>
      <c r="G5" s="678"/>
      <c r="H5" s="679"/>
    </row>
    <row r="6" spans="1:9" s="45" customFormat="1" ht="51" customHeight="1" x14ac:dyDescent="0.25">
      <c r="A6" s="43"/>
      <c r="B6" s="18"/>
      <c r="C6" s="365" t="s">
        <v>2</v>
      </c>
      <c r="D6" s="663" t="s">
        <v>3</v>
      </c>
      <c r="E6" s="664"/>
      <c r="F6" s="664"/>
      <c r="G6" s="664"/>
      <c r="H6" s="665"/>
      <c r="I6" s="44"/>
    </row>
    <row r="7" spans="1:9" s="45" customFormat="1" ht="146.25" customHeight="1" x14ac:dyDescent="0.25">
      <c r="A7" s="43"/>
      <c r="B7" s="19"/>
      <c r="C7" s="16" t="s">
        <v>4</v>
      </c>
      <c r="D7" s="659" t="s">
        <v>5</v>
      </c>
      <c r="E7" s="659"/>
      <c r="F7" s="659"/>
      <c r="G7" s="659"/>
      <c r="H7" s="660"/>
      <c r="I7" s="44"/>
    </row>
    <row r="8" spans="1:9" s="45" customFormat="1" ht="81" customHeight="1" x14ac:dyDescent="0.25">
      <c r="A8" s="43"/>
      <c r="B8" s="32"/>
      <c r="C8" s="16" t="s">
        <v>6</v>
      </c>
      <c r="D8" s="659" t="s">
        <v>7</v>
      </c>
      <c r="E8" s="659"/>
      <c r="F8" s="659"/>
      <c r="G8" s="659"/>
      <c r="H8" s="660"/>
      <c r="I8" s="44"/>
    </row>
    <row r="9" spans="1:9" s="45" customFormat="1" ht="87" customHeight="1" x14ac:dyDescent="0.25">
      <c r="A9" s="43"/>
      <c r="B9" s="32"/>
      <c r="C9" s="16" t="s">
        <v>8</v>
      </c>
      <c r="D9" s="659" t="s">
        <v>106</v>
      </c>
      <c r="E9" s="659"/>
      <c r="F9" s="659"/>
      <c r="G9" s="659"/>
      <c r="H9" s="660"/>
      <c r="I9" s="44"/>
    </row>
    <row r="10" spans="1:9" s="45" customFormat="1" ht="157.5" customHeight="1" x14ac:dyDescent="0.25">
      <c r="A10" s="43"/>
      <c r="B10" s="32"/>
      <c r="C10" s="16" t="s">
        <v>9</v>
      </c>
      <c r="D10" s="659" t="s">
        <v>52</v>
      </c>
      <c r="E10" s="659"/>
      <c r="F10" s="659"/>
      <c r="G10" s="659"/>
      <c r="H10" s="660"/>
      <c r="I10" s="44"/>
    </row>
    <row r="11" spans="1:9" s="45" customFormat="1" ht="88.5" customHeight="1" x14ac:dyDescent="0.25">
      <c r="A11" s="43"/>
      <c r="B11" s="32"/>
      <c r="C11" s="16" t="s">
        <v>10</v>
      </c>
      <c r="D11" s="659" t="s">
        <v>53</v>
      </c>
      <c r="E11" s="659"/>
      <c r="F11" s="659"/>
      <c r="G11" s="659"/>
      <c r="H11" s="660"/>
      <c r="I11" s="44"/>
    </row>
    <row r="12" spans="1:9" s="45" customFormat="1" ht="63" customHeight="1" x14ac:dyDescent="0.25">
      <c r="A12" s="43"/>
      <c r="B12" s="32"/>
      <c r="C12" s="16" t="s">
        <v>11</v>
      </c>
      <c r="D12" s="659" t="s">
        <v>12</v>
      </c>
      <c r="E12" s="659"/>
      <c r="F12" s="659"/>
      <c r="G12" s="659"/>
      <c r="H12" s="660"/>
      <c r="I12" s="44"/>
    </row>
    <row r="13" spans="1:9" s="45" customFormat="1" ht="135" customHeight="1" x14ac:dyDescent="0.25">
      <c r="A13" s="43"/>
      <c r="B13" s="32"/>
      <c r="C13" s="16" t="s">
        <v>13</v>
      </c>
      <c r="D13" s="659" t="s">
        <v>296</v>
      </c>
      <c r="E13" s="659"/>
      <c r="F13" s="659"/>
      <c r="G13" s="659"/>
      <c r="H13" s="660"/>
      <c r="I13" s="44"/>
    </row>
    <row r="14" spans="1:9" s="45" customFormat="1" ht="79.5" customHeight="1" x14ac:dyDescent="0.25">
      <c r="A14" s="43"/>
      <c r="B14" s="32"/>
      <c r="C14" s="16" t="s">
        <v>14</v>
      </c>
      <c r="D14" s="659" t="s">
        <v>15</v>
      </c>
      <c r="E14" s="659"/>
      <c r="F14" s="659"/>
      <c r="G14" s="659"/>
      <c r="H14" s="660"/>
      <c r="I14" s="44"/>
    </row>
    <row r="15" spans="1:9" s="45" customFormat="1" ht="100.5" customHeight="1" x14ac:dyDescent="0.25">
      <c r="A15" s="43"/>
      <c r="B15" s="32"/>
      <c r="C15" s="16" t="s">
        <v>16</v>
      </c>
      <c r="D15" s="659" t="s">
        <v>329</v>
      </c>
      <c r="E15" s="659"/>
      <c r="F15" s="659"/>
      <c r="G15" s="659"/>
      <c r="H15" s="660"/>
      <c r="I15" s="44"/>
    </row>
    <row r="16" spans="1:9" s="45" customFormat="1" ht="182.25" customHeight="1" x14ac:dyDescent="0.25">
      <c r="A16" s="43"/>
      <c r="B16" s="32"/>
      <c r="C16" s="16" t="s">
        <v>17</v>
      </c>
      <c r="D16" s="659" t="s">
        <v>18</v>
      </c>
      <c r="E16" s="659"/>
      <c r="F16" s="659"/>
      <c r="G16" s="659"/>
      <c r="H16" s="660"/>
      <c r="I16" s="44"/>
    </row>
    <row r="17" spans="1:9" s="45" customFormat="1" ht="154.5" customHeight="1" x14ac:dyDescent="0.25">
      <c r="A17" s="43"/>
      <c r="B17" s="32"/>
      <c r="C17" s="16" t="s">
        <v>19</v>
      </c>
      <c r="D17" s="659" t="s">
        <v>20</v>
      </c>
      <c r="E17" s="659"/>
      <c r="F17" s="659"/>
      <c r="G17" s="659"/>
      <c r="H17" s="660"/>
      <c r="I17" s="44"/>
    </row>
    <row r="18" spans="1:9" s="45" customFormat="1" ht="106.5" customHeight="1" x14ac:dyDescent="0.25">
      <c r="A18" s="43"/>
      <c r="B18" s="32"/>
      <c r="C18" s="16" t="s">
        <v>21</v>
      </c>
      <c r="D18" s="659" t="s">
        <v>22</v>
      </c>
      <c r="E18" s="659"/>
      <c r="F18" s="659"/>
      <c r="G18" s="659"/>
      <c r="H18" s="660"/>
      <c r="I18" s="44"/>
    </row>
    <row r="19" spans="1:9" s="45" customFormat="1" ht="86.25" customHeight="1" x14ac:dyDescent="0.25">
      <c r="A19" s="43"/>
      <c r="B19" s="32"/>
      <c r="C19" s="16" t="s">
        <v>23</v>
      </c>
      <c r="D19" s="659" t="s">
        <v>73</v>
      </c>
      <c r="E19" s="659"/>
      <c r="F19" s="659"/>
      <c r="G19" s="659"/>
      <c r="H19" s="660"/>
      <c r="I19" s="44"/>
    </row>
    <row r="20" spans="1:9" s="45" customFormat="1" ht="70.5" customHeight="1" thickBot="1" x14ac:dyDescent="0.3">
      <c r="A20" s="43"/>
      <c r="B20" s="20"/>
      <c r="C20" s="366" t="s">
        <v>24</v>
      </c>
      <c r="D20" s="661" t="s">
        <v>74</v>
      </c>
      <c r="E20" s="661"/>
      <c r="F20" s="661"/>
      <c r="G20" s="661"/>
      <c r="H20" s="662"/>
      <c r="I20" s="44"/>
    </row>
    <row r="21" spans="1:9" ht="24.95" customHeight="1" thickBot="1" x14ac:dyDescent="0.4">
      <c r="B21" s="121"/>
      <c r="C21" s="367"/>
      <c r="D21" s="122"/>
      <c r="E21" s="122"/>
      <c r="F21" s="123"/>
      <c r="G21" s="405"/>
      <c r="H21" s="406"/>
    </row>
    <row r="22" spans="1:9" ht="56.25" x14ac:dyDescent="0.35">
      <c r="B22" s="18" t="s">
        <v>25</v>
      </c>
      <c r="C22" s="368" t="s">
        <v>109</v>
      </c>
      <c r="D22" s="21" t="s">
        <v>26</v>
      </c>
      <c r="E22" s="21" t="s">
        <v>27</v>
      </c>
      <c r="F22" s="3" t="s">
        <v>28</v>
      </c>
      <c r="G22" s="407" t="s">
        <v>29</v>
      </c>
      <c r="H22" s="408" t="s">
        <v>30</v>
      </c>
    </row>
    <row r="23" spans="1:9" ht="19.5" thickBot="1" x14ac:dyDescent="0.4">
      <c r="B23" s="22">
        <v>1</v>
      </c>
      <c r="C23" s="369">
        <v>2</v>
      </c>
      <c r="D23" s="11">
        <v>3</v>
      </c>
      <c r="E23" s="11">
        <v>4</v>
      </c>
      <c r="F23" s="11">
        <v>5</v>
      </c>
      <c r="G23" s="409">
        <v>6</v>
      </c>
      <c r="H23" s="410">
        <v>7</v>
      </c>
    </row>
    <row r="24" spans="1:9" ht="24.95" customHeight="1" x14ac:dyDescent="0.35">
      <c r="B24" s="258"/>
      <c r="C24" s="370"/>
      <c r="D24" s="259" t="s">
        <v>94</v>
      </c>
      <c r="E24" s="260"/>
      <c r="F24" s="261"/>
      <c r="G24" s="411"/>
      <c r="H24" s="412"/>
    </row>
    <row r="25" spans="1:9" ht="24.95" customHeight="1" x14ac:dyDescent="0.35">
      <c r="B25" s="262">
        <v>1</v>
      </c>
      <c r="C25" s="371" t="s">
        <v>95</v>
      </c>
      <c r="D25" s="263" t="s">
        <v>96</v>
      </c>
      <c r="E25" s="264" t="s">
        <v>97</v>
      </c>
      <c r="F25" s="265">
        <v>1</v>
      </c>
      <c r="G25" s="604">
        <v>0</v>
      </c>
      <c r="H25" s="605">
        <f t="shared" ref="H25:H30" si="0">F25*G25</f>
        <v>0</v>
      </c>
    </row>
    <row r="26" spans="1:9" ht="49.5" customHeight="1" x14ac:dyDescent="0.35">
      <c r="B26" s="266">
        <v>2</v>
      </c>
      <c r="C26" s="372" t="s">
        <v>308</v>
      </c>
      <c r="D26" s="267" t="s">
        <v>98</v>
      </c>
      <c r="E26" s="268" t="s">
        <v>97</v>
      </c>
      <c r="F26" s="269">
        <v>1</v>
      </c>
      <c r="G26" s="600">
        <v>0</v>
      </c>
      <c r="H26" s="547">
        <f t="shared" si="0"/>
        <v>0</v>
      </c>
    </row>
    <row r="27" spans="1:9" ht="24.95" customHeight="1" x14ac:dyDescent="0.35">
      <c r="B27" s="266">
        <v>3</v>
      </c>
      <c r="C27" s="372" t="s">
        <v>99</v>
      </c>
      <c r="D27" s="267" t="s">
        <v>100</v>
      </c>
      <c r="E27" s="268" t="s">
        <v>97</v>
      </c>
      <c r="F27" s="269">
        <v>1</v>
      </c>
      <c r="G27" s="600">
        <v>0</v>
      </c>
      <c r="H27" s="547">
        <f t="shared" si="0"/>
        <v>0</v>
      </c>
    </row>
    <row r="28" spans="1:9" ht="48" customHeight="1" x14ac:dyDescent="0.35">
      <c r="B28" s="266">
        <v>4</v>
      </c>
      <c r="C28" s="372" t="s">
        <v>101</v>
      </c>
      <c r="D28" s="267" t="s">
        <v>102</v>
      </c>
      <c r="E28" s="268" t="s">
        <v>97</v>
      </c>
      <c r="F28" s="269">
        <v>1</v>
      </c>
      <c r="G28" s="600">
        <v>0</v>
      </c>
      <c r="H28" s="547">
        <f t="shared" si="0"/>
        <v>0</v>
      </c>
    </row>
    <row r="29" spans="1:9" ht="71.25" customHeight="1" x14ac:dyDescent="0.35">
      <c r="B29" s="266">
        <v>5</v>
      </c>
      <c r="C29" s="372" t="s">
        <v>103</v>
      </c>
      <c r="D29" s="267" t="s">
        <v>104</v>
      </c>
      <c r="E29" s="268" t="s">
        <v>97</v>
      </c>
      <c r="F29" s="269">
        <v>1</v>
      </c>
      <c r="G29" s="600">
        <v>0</v>
      </c>
      <c r="H29" s="547">
        <f t="shared" si="0"/>
        <v>0</v>
      </c>
    </row>
    <row r="30" spans="1:9" ht="67.5" customHeight="1" thickBot="1" x14ac:dyDescent="0.4">
      <c r="B30" s="270">
        <v>6</v>
      </c>
      <c r="C30" s="373">
        <v>14</v>
      </c>
      <c r="D30" s="271" t="s">
        <v>105</v>
      </c>
      <c r="E30" s="272" t="s">
        <v>97</v>
      </c>
      <c r="F30" s="273">
        <v>1</v>
      </c>
      <c r="G30" s="606">
        <v>0</v>
      </c>
      <c r="H30" s="607">
        <f t="shared" si="0"/>
        <v>0</v>
      </c>
    </row>
    <row r="31" spans="1:9" ht="24.95" customHeight="1" thickBot="1" x14ac:dyDescent="0.4">
      <c r="B31" s="689" t="s">
        <v>108</v>
      </c>
      <c r="C31" s="690"/>
      <c r="D31" s="690"/>
      <c r="E31" s="690"/>
      <c r="F31" s="690"/>
      <c r="G31" s="691"/>
      <c r="H31" s="550">
        <f>SUM(H25:H30)</f>
        <v>0</v>
      </c>
    </row>
    <row r="32" spans="1:9" s="5" customFormat="1" ht="24.95" customHeight="1" x14ac:dyDescent="0.35">
      <c r="A32" s="4"/>
      <c r="B32" s="54"/>
      <c r="C32" s="379"/>
      <c r="D32" s="56" t="s">
        <v>31</v>
      </c>
      <c r="E32" s="61"/>
      <c r="F32" s="58"/>
      <c r="G32" s="413"/>
      <c r="H32" s="414"/>
      <c r="I32" s="4"/>
    </row>
    <row r="33" spans="1:9" s="5" customFormat="1" ht="24.95" customHeight="1" x14ac:dyDescent="0.35">
      <c r="A33" s="4"/>
      <c r="B33" s="535">
        <v>7</v>
      </c>
      <c r="C33" s="534" t="s">
        <v>58</v>
      </c>
      <c r="D33" s="281" t="s">
        <v>78</v>
      </c>
      <c r="E33" s="284" t="s">
        <v>32</v>
      </c>
      <c r="F33" s="285">
        <v>5.0209999999999999</v>
      </c>
      <c r="G33" s="604">
        <v>0</v>
      </c>
      <c r="H33" s="605">
        <f t="shared" ref="H33:H38" si="1">F33*G33</f>
        <v>0</v>
      </c>
      <c r="I33" s="4"/>
    </row>
    <row r="34" spans="1:9" s="5" customFormat="1" ht="24.95" customHeight="1" x14ac:dyDescent="0.35">
      <c r="A34" s="4"/>
      <c r="B34" s="274">
        <v>8</v>
      </c>
      <c r="C34" s="375" t="s">
        <v>59</v>
      </c>
      <c r="D34" s="275" t="s">
        <v>309</v>
      </c>
      <c r="E34" s="276" t="s">
        <v>32</v>
      </c>
      <c r="F34" s="277">
        <v>5.0199999999999996</v>
      </c>
      <c r="G34" s="600">
        <v>0</v>
      </c>
      <c r="H34" s="547">
        <f t="shared" si="1"/>
        <v>0</v>
      </c>
      <c r="I34" s="4"/>
    </row>
    <row r="35" spans="1:9" s="5" customFormat="1" ht="61.5" customHeight="1" x14ac:dyDescent="0.35">
      <c r="A35" s="4"/>
      <c r="B35" s="274">
        <f>B34+1</f>
        <v>9</v>
      </c>
      <c r="C35" s="375" t="s">
        <v>82</v>
      </c>
      <c r="D35" s="275" t="s">
        <v>311</v>
      </c>
      <c r="E35" s="276" t="s">
        <v>33</v>
      </c>
      <c r="F35" s="277">
        <v>50</v>
      </c>
      <c r="G35" s="600">
        <v>0</v>
      </c>
      <c r="H35" s="547">
        <f t="shared" si="1"/>
        <v>0</v>
      </c>
      <c r="I35" s="4"/>
    </row>
    <row r="36" spans="1:9" s="5" customFormat="1" ht="24.95" customHeight="1" x14ac:dyDescent="0.35">
      <c r="A36" s="4"/>
      <c r="B36" s="274">
        <f t="shared" ref="B36:B38" si="2">B35+1</f>
        <v>10</v>
      </c>
      <c r="C36" s="375" t="s">
        <v>60</v>
      </c>
      <c r="D36" s="275" t="s">
        <v>54</v>
      </c>
      <c r="E36" s="276" t="s">
        <v>36</v>
      </c>
      <c r="F36" s="277">
        <v>12</v>
      </c>
      <c r="G36" s="600">
        <v>0</v>
      </c>
      <c r="H36" s="547">
        <f t="shared" si="1"/>
        <v>0</v>
      </c>
      <c r="I36" s="4"/>
    </row>
    <row r="37" spans="1:9" s="5" customFormat="1" ht="24.95" customHeight="1" x14ac:dyDescent="0.35">
      <c r="A37" s="4"/>
      <c r="B37" s="274">
        <f t="shared" si="2"/>
        <v>11</v>
      </c>
      <c r="C37" s="375" t="s">
        <v>60</v>
      </c>
      <c r="D37" s="275" t="s">
        <v>310</v>
      </c>
      <c r="E37" s="276" t="s">
        <v>33</v>
      </c>
      <c r="F37" s="277">
        <v>700</v>
      </c>
      <c r="G37" s="600">
        <v>0</v>
      </c>
      <c r="H37" s="547">
        <f t="shared" si="1"/>
        <v>0</v>
      </c>
      <c r="I37" s="4"/>
    </row>
    <row r="38" spans="1:9" s="5" customFormat="1" ht="24.95" customHeight="1" thickBot="1" x14ac:dyDescent="0.4">
      <c r="A38" s="4"/>
      <c r="B38" s="245">
        <f t="shared" si="2"/>
        <v>12</v>
      </c>
      <c r="C38" s="376" t="s">
        <v>490</v>
      </c>
      <c r="D38" s="246" t="s">
        <v>316</v>
      </c>
      <c r="E38" s="247" t="s">
        <v>36</v>
      </c>
      <c r="F38" s="248">
        <v>2</v>
      </c>
      <c r="G38" s="608">
        <v>0</v>
      </c>
      <c r="H38" s="607">
        <f t="shared" si="1"/>
        <v>0</v>
      </c>
      <c r="I38" s="4"/>
    </row>
    <row r="39" spans="1:9" s="5" customFormat="1" ht="24.95" customHeight="1" thickBot="1" x14ac:dyDescent="0.4">
      <c r="A39" s="4"/>
      <c r="B39" s="680" t="s">
        <v>107</v>
      </c>
      <c r="C39" s="681"/>
      <c r="D39" s="681"/>
      <c r="E39" s="681"/>
      <c r="F39" s="681"/>
      <c r="G39" s="682"/>
      <c r="H39" s="550">
        <f>SUM(H33:H38)</f>
        <v>0</v>
      </c>
      <c r="I39" s="4"/>
    </row>
    <row r="40" spans="1:9" s="5" customFormat="1" ht="24.95" customHeight="1" x14ac:dyDescent="0.35">
      <c r="A40" s="4"/>
      <c r="B40" s="279"/>
      <c r="C40" s="374"/>
      <c r="D40" s="278" t="s">
        <v>37</v>
      </c>
      <c r="E40" s="260"/>
      <c r="F40" s="261"/>
      <c r="G40" s="411"/>
      <c r="H40" s="412"/>
      <c r="I40" s="4"/>
    </row>
    <row r="41" spans="1:9" s="5" customFormat="1" ht="24.95" customHeight="1" x14ac:dyDescent="0.35">
      <c r="A41" s="4"/>
      <c r="B41" s="280">
        <v>13</v>
      </c>
      <c r="C41" s="377" t="s">
        <v>61</v>
      </c>
      <c r="D41" s="281" t="s">
        <v>38</v>
      </c>
      <c r="E41" s="282" t="s">
        <v>35</v>
      </c>
      <c r="F41" s="283">
        <v>3454</v>
      </c>
      <c r="G41" s="600">
        <v>0</v>
      </c>
      <c r="H41" s="547">
        <f t="shared" ref="H41" si="3">F41*G41</f>
        <v>0</v>
      </c>
      <c r="I41" s="4"/>
    </row>
    <row r="42" spans="1:9" s="13" customFormat="1" ht="79.5" customHeight="1" x14ac:dyDescent="0.35">
      <c r="A42" s="12"/>
      <c r="B42" s="623">
        <v>14</v>
      </c>
      <c r="C42" s="620" t="s">
        <v>62</v>
      </c>
      <c r="D42" s="321" t="s">
        <v>312</v>
      </c>
      <c r="E42" s="30" t="s">
        <v>340</v>
      </c>
      <c r="F42" s="30" t="s">
        <v>340</v>
      </c>
      <c r="G42" s="610" t="s">
        <v>340</v>
      </c>
      <c r="H42" s="609" t="s">
        <v>340</v>
      </c>
      <c r="I42" s="12"/>
    </row>
    <row r="43" spans="1:9" s="13" customFormat="1" ht="24.95" customHeight="1" x14ac:dyDescent="0.35">
      <c r="A43" s="12"/>
      <c r="B43" s="624"/>
      <c r="C43" s="621"/>
      <c r="D43" s="320" t="s">
        <v>323</v>
      </c>
      <c r="E43" s="284" t="s">
        <v>35</v>
      </c>
      <c r="F43" s="285">
        <v>6602.4</v>
      </c>
      <c r="G43" s="600">
        <v>0</v>
      </c>
      <c r="H43" s="547">
        <f t="shared" ref="H43" si="4">F43*G43</f>
        <v>0</v>
      </c>
      <c r="I43" s="12"/>
    </row>
    <row r="44" spans="1:9" s="13" customFormat="1" ht="24.95" customHeight="1" x14ac:dyDescent="0.35">
      <c r="A44" s="12"/>
      <c r="B44" s="625"/>
      <c r="C44" s="622"/>
      <c r="D44" s="319" t="s">
        <v>313</v>
      </c>
      <c r="E44" s="276" t="s">
        <v>35</v>
      </c>
      <c r="F44" s="277">
        <v>447.5</v>
      </c>
      <c r="G44" s="600">
        <v>0</v>
      </c>
      <c r="H44" s="547">
        <f t="shared" ref="H44:H48" si="5">F44*G44</f>
        <v>0</v>
      </c>
      <c r="I44" s="12"/>
    </row>
    <row r="45" spans="1:9" s="13" customFormat="1" ht="24.95" customHeight="1" x14ac:dyDescent="0.35">
      <c r="A45" s="12"/>
      <c r="B45" s="286">
        <v>15</v>
      </c>
      <c r="C45" s="378" t="s">
        <v>289</v>
      </c>
      <c r="D45" s="275" t="s">
        <v>49</v>
      </c>
      <c r="E45" s="276" t="s">
        <v>34</v>
      </c>
      <c r="F45" s="277">
        <v>19524.7</v>
      </c>
      <c r="G45" s="600">
        <v>0</v>
      </c>
      <c r="H45" s="547">
        <f t="shared" si="5"/>
        <v>0</v>
      </c>
      <c r="I45" s="111"/>
    </row>
    <row r="46" spans="1:9" s="5" customFormat="1" ht="24.95" customHeight="1" x14ac:dyDescent="0.35">
      <c r="A46" s="4"/>
      <c r="B46" s="274">
        <v>16</v>
      </c>
      <c r="C46" s="375" t="s">
        <v>63</v>
      </c>
      <c r="D46" s="275" t="s">
        <v>314</v>
      </c>
      <c r="E46" s="276" t="s">
        <v>35</v>
      </c>
      <c r="F46" s="277">
        <v>6602.4</v>
      </c>
      <c r="G46" s="600">
        <v>0</v>
      </c>
      <c r="H46" s="547">
        <f t="shared" si="5"/>
        <v>0</v>
      </c>
      <c r="I46" s="4"/>
    </row>
    <row r="47" spans="1:9" s="5" customFormat="1" ht="24.95" customHeight="1" x14ac:dyDescent="0.35">
      <c r="A47" s="4"/>
      <c r="B47" s="274">
        <v>17</v>
      </c>
      <c r="C47" s="375" t="s">
        <v>64</v>
      </c>
      <c r="D47" s="275" t="s">
        <v>317</v>
      </c>
      <c r="E47" s="276" t="s">
        <v>34</v>
      </c>
      <c r="F47" s="277">
        <v>16389.3</v>
      </c>
      <c r="G47" s="600">
        <v>0</v>
      </c>
      <c r="H47" s="547">
        <f t="shared" si="5"/>
        <v>0</v>
      </c>
      <c r="I47" s="4"/>
    </row>
    <row r="48" spans="1:9" s="5" customFormat="1" ht="24.95" customHeight="1" thickBot="1" x14ac:dyDescent="0.4">
      <c r="A48" s="4"/>
      <c r="B48" s="274">
        <v>18</v>
      </c>
      <c r="C48" s="375" t="s">
        <v>64</v>
      </c>
      <c r="D48" s="275" t="s">
        <v>315</v>
      </c>
      <c r="E48" s="276" t="s">
        <v>34</v>
      </c>
      <c r="F48" s="277">
        <v>15076.8</v>
      </c>
      <c r="G48" s="600">
        <v>0</v>
      </c>
      <c r="H48" s="547">
        <f t="shared" si="5"/>
        <v>0</v>
      </c>
      <c r="I48" s="4"/>
    </row>
    <row r="49" spans="1:9" s="5" customFormat="1" ht="21.75" customHeight="1" thickBot="1" x14ac:dyDescent="0.4">
      <c r="A49" s="4"/>
      <c r="B49" s="683" t="s">
        <v>39</v>
      </c>
      <c r="C49" s="684"/>
      <c r="D49" s="684"/>
      <c r="E49" s="684"/>
      <c r="F49" s="684"/>
      <c r="G49" s="685"/>
      <c r="H49" s="550">
        <f>SUM(H41:H48)</f>
        <v>0</v>
      </c>
      <c r="I49" s="4"/>
    </row>
    <row r="50" spans="1:9" s="5" customFormat="1" ht="24.95" customHeight="1" x14ac:dyDescent="0.35">
      <c r="A50" s="4"/>
      <c r="B50" s="54"/>
      <c r="C50" s="379"/>
      <c r="D50" s="57" t="s">
        <v>40</v>
      </c>
      <c r="E50" s="61"/>
      <c r="F50" s="58"/>
      <c r="G50" s="413"/>
      <c r="H50" s="414"/>
      <c r="I50" s="4"/>
    </row>
    <row r="51" spans="1:9" s="5" customFormat="1" ht="48" customHeight="1" x14ac:dyDescent="0.35">
      <c r="A51" s="4"/>
      <c r="B51" s="286">
        <v>19</v>
      </c>
      <c r="C51" s="378" t="s">
        <v>66</v>
      </c>
      <c r="D51" s="281" t="s">
        <v>327</v>
      </c>
      <c r="E51" s="284" t="s">
        <v>35</v>
      </c>
      <c r="F51" s="285">
        <v>7991.7</v>
      </c>
      <c r="G51" s="600">
        <v>0</v>
      </c>
      <c r="H51" s="547">
        <f t="shared" ref="H51" si="6">F51*G51</f>
        <v>0</v>
      </c>
      <c r="I51" s="4"/>
    </row>
    <row r="52" spans="1:9" s="5" customFormat="1" ht="42.75" customHeight="1" x14ac:dyDescent="0.35">
      <c r="A52" s="4"/>
      <c r="B52" s="274">
        <v>20</v>
      </c>
      <c r="C52" s="375" t="s">
        <v>67</v>
      </c>
      <c r="D52" s="275" t="s">
        <v>115</v>
      </c>
      <c r="E52" s="276" t="s">
        <v>34</v>
      </c>
      <c r="F52" s="285">
        <v>18500</v>
      </c>
      <c r="G52" s="600">
        <v>0</v>
      </c>
      <c r="H52" s="547">
        <f t="shared" ref="H52:H55" si="7">F52*G52</f>
        <v>0</v>
      </c>
      <c r="I52" s="4"/>
    </row>
    <row r="53" spans="1:9" ht="24.95" customHeight="1" x14ac:dyDescent="0.35">
      <c r="A53" s="38"/>
      <c r="B53" s="274">
        <v>21</v>
      </c>
      <c r="C53" s="375" t="s">
        <v>68</v>
      </c>
      <c r="D53" s="275" t="s">
        <v>81</v>
      </c>
      <c r="E53" s="276" t="s">
        <v>33</v>
      </c>
      <c r="F53" s="285">
        <v>50</v>
      </c>
      <c r="G53" s="600">
        <v>0</v>
      </c>
      <c r="H53" s="547">
        <f t="shared" si="7"/>
        <v>0</v>
      </c>
      <c r="I53"/>
    </row>
    <row r="54" spans="1:9" ht="43.5" customHeight="1" x14ac:dyDescent="0.35">
      <c r="A54" s="38"/>
      <c r="B54" s="287">
        <v>22</v>
      </c>
      <c r="C54" s="380" t="s">
        <v>69</v>
      </c>
      <c r="D54" s="288" t="s">
        <v>320</v>
      </c>
      <c r="E54" s="289" t="s">
        <v>33</v>
      </c>
      <c r="F54" s="290">
        <v>370</v>
      </c>
      <c r="G54" s="600">
        <v>0</v>
      </c>
      <c r="H54" s="547">
        <f t="shared" si="7"/>
        <v>0</v>
      </c>
      <c r="I54"/>
    </row>
    <row r="55" spans="1:9" s="5" customFormat="1" ht="43.5" customHeight="1" thickBot="1" x14ac:dyDescent="0.4">
      <c r="A55" s="4"/>
      <c r="B55" s="245">
        <v>23</v>
      </c>
      <c r="C55" s="376" t="s">
        <v>65</v>
      </c>
      <c r="D55" s="246" t="s">
        <v>84</v>
      </c>
      <c r="E55" s="247" t="s">
        <v>34</v>
      </c>
      <c r="F55" s="248">
        <v>7531</v>
      </c>
      <c r="G55" s="600">
        <v>0</v>
      </c>
      <c r="H55" s="547">
        <f t="shared" si="7"/>
        <v>0</v>
      </c>
      <c r="I55" s="4"/>
    </row>
    <row r="56" spans="1:9" s="5" customFormat="1" ht="24.95" customHeight="1" thickBot="1" x14ac:dyDescent="0.4">
      <c r="A56" s="4"/>
      <c r="B56" s="686" t="s">
        <v>41</v>
      </c>
      <c r="C56" s="687"/>
      <c r="D56" s="687"/>
      <c r="E56" s="687"/>
      <c r="F56" s="687"/>
      <c r="G56" s="688"/>
      <c r="H56" s="550">
        <f>SUM(H51:H55)</f>
        <v>0</v>
      </c>
      <c r="I56" s="4"/>
    </row>
    <row r="57" spans="1:9" s="4" customFormat="1" ht="24.95" customHeight="1" x14ac:dyDescent="0.35">
      <c r="B57" s="54"/>
      <c r="C57" s="379"/>
      <c r="D57" s="363" t="s">
        <v>42</v>
      </c>
      <c r="E57" s="74"/>
      <c r="F57" s="75"/>
      <c r="G57" s="76"/>
      <c r="H57" s="77"/>
    </row>
    <row r="58" spans="1:9" s="4" customFormat="1" ht="24.95" customHeight="1" x14ac:dyDescent="0.35">
      <c r="B58" s="29">
        <v>24</v>
      </c>
      <c r="C58" s="16">
        <v>3.1</v>
      </c>
      <c r="D58" s="6" t="s">
        <v>318</v>
      </c>
      <c r="E58" s="30" t="s">
        <v>35</v>
      </c>
      <c r="F58" s="33">
        <v>1230</v>
      </c>
      <c r="G58" s="600">
        <v>0</v>
      </c>
      <c r="H58" s="547">
        <f t="shared" ref="H58:H59" si="8">F58*G58</f>
        <v>0</v>
      </c>
    </row>
    <row r="59" spans="1:9" s="4" customFormat="1" ht="52.5" customHeight="1" x14ac:dyDescent="0.35">
      <c r="B59" s="29">
        <v>25</v>
      </c>
      <c r="C59" s="16">
        <v>3.1</v>
      </c>
      <c r="D59" s="6" t="s">
        <v>321</v>
      </c>
      <c r="E59" s="30" t="s">
        <v>33</v>
      </c>
      <c r="F59" s="33">
        <v>5250</v>
      </c>
      <c r="G59" s="600">
        <v>0</v>
      </c>
      <c r="H59" s="547">
        <f t="shared" si="8"/>
        <v>0</v>
      </c>
    </row>
    <row r="60" spans="1:9" s="4" customFormat="1" ht="42.75" customHeight="1" x14ac:dyDescent="0.35">
      <c r="B60" s="694">
        <v>26</v>
      </c>
      <c r="C60" s="692"/>
      <c r="D60" s="6" t="s">
        <v>319</v>
      </c>
      <c r="E60" s="30" t="s">
        <v>340</v>
      </c>
      <c r="F60" s="30" t="s">
        <v>340</v>
      </c>
      <c r="G60" s="610" t="s">
        <v>340</v>
      </c>
      <c r="H60" s="611" t="s">
        <v>340</v>
      </c>
    </row>
    <row r="61" spans="1:9" s="4" customFormat="1" ht="24.95" customHeight="1" x14ac:dyDescent="0.35">
      <c r="B61" s="694"/>
      <c r="C61" s="692"/>
      <c r="D61" s="6" t="s">
        <v>324</v>
      </c>
      <c r="E61" s="30" t="s">
        <v>33</v>
      </c>
      <c r="F61" s="33">
        <v>17</v>
      </c>
      <c r="G61" s="600">
        <v>0</v>
      </c>
      <c r="H61" s="547">
        <f t="shared" ref="H61:H64" si="9">F61*G61</f>
        <v>0</v>
      </c>
    </row>
    <row r="62" spans="1:9" s="4" customFormat="1" ht="24.95" customHeight="1" x14ac:dyDescent="0.35">
      <c r="B62" s="694"/>
      <c r="C62" s="692"/>
      <c r="D62" s="6" t="s">
        <v>325</v>
      </c>
      <c r="E62" s="30" t="s">
        <v>33</v>
      </c>
      <c r="F62" s="33">
        <v>16</v>
      </c>
      <c r="G62" s="600">
        <v>0</v>
      </c>
      <c r="H62" s="547">
        <f t="shared" si="9"/>
        <v>0</v>
      </c>
    </row>
    <row r="63" spans="1:9" s="4" customFormat="1" ht="24.95" customHeight="1" x14ac:dyDescent="0.35">
      <c r="B63" s="694"/>
      <c r="C63" s="692"/>
      <c r="D63" s="6" t="s">
        <v>326</v>
      </c>
      <c r="E63" s="30" t="s">
        <v>33</v>
      </c>
      <c r="F63" s="33">
        <v>61.4</v>
      </c>
      <c r="G63" s="600">
        <v>0</v>
      </c>
      <c r="H63" s="547">
        <f t="shared" si="9"/>
        <v>0</v>
      </c>
    </row>
    <row r="64" spans="1:9" s="4" customFormat="1" ht="24.95" customHeight="1" thickBot="1" x14ac:dyDescent="0.4">
      <c r="B64" s="695"/>
      <c r="C64" s="693"/>
      <c r="D64" s="65" t="s">
        <v>322</v>
      </c>
      <c r="E64" s="402" t="s">
        <v>33</v>
      </c>
      <c r="F64" s="238">
        <v>47.3</v>
      </c>
      <c r="G64" s="606">
        <v>0</v>
      </c>
      <c r="H64" s="547">
        <f t="shared" si="9"/>
        <v>0</v>
      </c>
    </row>
    <row r="65" spans="1:9" s="5" customFormat="1" ht="24.95" customHeight="1" thickBot="1" x14ac:dyDescent="0.4">
      <c r="A65" s="4"/>
      <c r="B65" s="652" t="s">
        <v>43</v>
      </c>
      <c r="C65" s="653"/>
      <c r="D65" s="653"/>
      <c r="E65" s="653"/>
      <c r="F65" s="653"/>
      <c r="G65" s="654"/>
      <c r="H65" s="550">
        <f>SUM(H58:H64)</f>
        <v>0</v>
      </c>
      <c r="I65" s="4"/>
    </row>
    <row r="66" spans="1:9" ht="24.95" customHeight="1" x14ac:dyDescent="0.35">
      <c r="A66" s="2"/>
      <c r="B66" s="73"/>
      <c r="C66" s="381"/>
      <c r="D66" s="56" t="s">
        <v>111</v>
      </c>
      <c r="E66" s="74"/>
      <c r="F66" s="75"/>
      <c r="G66" s="76"/>
      <c r="H66" s="77"/>
    </row>
    <row r="67" spans="1:9" ht="24.95" customHeight="1" x14ac:dyDescent="0.35">
      <c r="A67" s="2"/>
      <c r="B67" s="78"/>
      <c r="C67" s="382"/>
      <c r="D67" s="70" t="s">
        <v>112</v>
      </c>
      <c r="E67" s="66"/>
      <c r="F67" s="67"/>
      <c r="G67" s="68"/>
      <c r="H67" s="69"/>
    </row>
    <row r="68" spans="1:9" ht="62.25" customHeight="1" x14ac:dyDescent="0.35">
      <c r="A68" s="2"/>
      <c r="B68" s="35">
        <v>27</v>
      </c>
      <c r="C68" s="383" t="s">
        <v>50</v>
      </c>
      <c r="D68" s="34" t="s">
        <v>436</v>
      </c>
      <c r="E68" s="40" t="s">
        <v>36</v>
      </c>
      <c r="F68" s="37">
        <v>71</v>
      </c>
      <c r="G68" s="600">
        <v>0</v>
      </c>
      <c r="H68" s="547">
        <f t="shared" ref="H68:H74" si="10">F68*G68</f>
        <v>0</v>
      </c>
      <c r="I68"/>
    </row>
    <row r="69" spans="1:9" ht="80.25" customHeight="1" x14ac:dyDescent="0.35">
      <c r="A69" s="2"/>
      <c r="B69" s="32">
        <v>28</v>
      </c>
      <c r="C69" s="16" t="s">
        <v>50</v>
      </c>
      <c r="D69" s="6" t="s">
        <v>437</v>
      </c>
      <c r="E69" s="14" t="s">
        <v>51</v>
      </c>
      <c r="F69" s="33">
        <v>54</v>
      </c>
      <c r="G69" s="600">
        <v>0</v>
      </c>
      <c r="H69" s="547">
        <f t="shared" si="10"/>
        <v>0</v>
      </c>
      <c r="I69"/>
    </row>
    <row r="70" spans="1:9" ht="68.25" customHeight="1" x14ac:dyDescent="0.35">
      <c r="A70" s="2"/>
      <c r="B70" s="32">
        <v>29</v>
      </c>
      <c r="C70" s="16" t="s">
        <v>50</v>
      </c>
      <c r="D70" s="6" t="s">
        <v>93</v>
      </c>
      <c r="E70" s="14" t="s">
        <v>36</v>
      </c>
      <c r="F70" s="33">
        <v>17</v>
      </c>
      <c r="G70" s="600">
        <v>0</v>
      </c>
      <c r="H70" s="547">
        <f t="shared" si="10"/>
        <v>0</v>
      </c>
      <c r="I70"/>
    </row>
    <row r="71" spans="1:9" ht="65.25" customHeight="1" x14ac:dyDescent="0.35">
      <c r="A71" s="2"/>
      <c r="B71" s="32">
        <v>30</v>
      </c>
      <c r="C71" s="16" t="s">
        <v>50</v>
      </c>
      <c r="D71" s="6" t="s">
        <v>438</v>
      </c>
      <c r="E71" s="14" t="s">
        <v>36</v>
      </c>
      <c r="F71" s="33">
        <v>2</v>
      </c>
      <c r="G71" s="600">
        <v>0</v>
      </c>
      <c r="H71" s="547">
        <f t="shared" si="10"/>
        <v>0</v>
      </c>
      <c r="I71"/>
    </row>
    <row r="72" spans="1:9" ht="83.25" customHeight="1" x14ac:dyDescent="0.35">
      <c r="A72" s="2"/>
      <c r="B72" s="32">
        <v>31</v>
      </c>
      <c r="C72" s="16" t="s">
        <v>50</v>
      </c>
      <c r="D72" s="6" t="s">
        <v>439</v>
      </c>
      <c r="E72" s="14" t="s">
        <v>36</v>
      </c>
      <c r="F72" s="33">
        <v>18</v>
      </c>
      <c r="G72" s="600">
        <v>0</v>
      </c>
      <c r="H72" s="547">
        <f t="shared" si="10"/>
        <v>0</v>
      </c>
      <c r="I72"/>
    </row>
    <row r="73" spans="1:9" ht="87.75" customHeight="1" x14ac:dyDescent="0.35">
      <c r="A73" s="2"/>
      <c r="B73" s="28">
        <v>32</v>
      </c>
      <c r="C73" s="16" t="s">
        <v>50</v>
      </c>
      <c r="D73" s="6" t="s">
        <v>85</v>
      </c>
      <c r="E73" s="14" t="s">
        <v>33</v>
      </c>
      <c r="F73" s="33">
        <v>444.5</v>
      </c>
      <c r="G73" s="600">
        <v>0</v>
      </c>
      <c r="H73" s="547">
        <f t="shared" si="10"/>
        <v>0</v>
      </c>
      <c r="I73"/>
    </row>
    <row r="74" spans="1:9" ht="69" customHeight="1" x14ac:dyDescent="0.35">
      <c r="A74" s="2"/>
      <c r="B74" s="72">
        <v>33</v>
      </c>
      <c r="C74" s="384" t="s">
        <v>86</v>
      </c>
      <c r="D74" s="65" t="s">
        <v>440</v>
      </c>
      <c r="E74" s="39" t="s">
        <v>35</v>
      </c>
      <c r="F74" s="33">
        <v>11.6</v>
      </c>
      <c r="G74" s="600">
        <v>0</v>
      </c>
      <c r="H74" s="547">
        <f t="shared" si="10"/>
        <v>0</v>
      </c>
      <c r="I74"/>
    </row>
    <row r="75" spans="1:9" ht="24.95" customHeight="1" x14ac:dyDescent="0.35">
      <c r="A75" s="2"/>
      <c r="B75" s="79"/>
      <c r="C75" s="239"/>
      <c r="D75" s="71" t="s">
        <v>113</v>
      </c>
      <c r="E75" s="66"/>
      <c r="F75" s="67"/>
      <c r="G75" s="612"/>
      <c r="H75" s="613"/>
      <c r="I75"/>
    </row>
    <row r="76" spans="1:9" ht="69.75" customHeight="1" x14ac:dyDescent="0.35">
      <c r="A76" s="2"/>
      <c r="B76" s="35">
        <v>34</v>
      </c>
      <c r="C76" s="383" t="s">
        <v>70</v>
      </c>
      <c r="D76" s="34" t="s">
        <v>88</v>
      </c>
      <c r="E76" s="40" t="s">
        <v>34</v>
      </c>
      <c r="F76" s="37">
        <v>1004</v>
      </c>
      <c r="G76" s="600">
        <v>0</v>
      </c>
      <c r="H76" s="547">
        <f t="shared" ref="H76:H77" si="11">F76*G76</f>
        <v>0</v>
      </c>
      <c r="I76"/>
    </row>
    <row r="77" spans="1:9" ht="69" customHeight="1" x14ac:dyDescent="0.35">
      <c r="A77" s="2"/>
      <c r="B77" s="72">
        <v>35</v>
      </c>
      <c r="C77" s="384" t="s">
        <v>70</v>
      </c>
      <c r="D77" s="65" t="s">
        <v>441</v>
      </c>
      <c r="E77" s="14" t="s">
        <v>34</v>
      </c>
      <c r="F77" s="33">
        <v>14.4</v>
      </c>
      <c r="G77" s="600">
        <v>0</v>
      </c>
      <c r="H77" s="547">
        <f t="shared" si="11"/>
        <v>0</v>
      </c>
      <c r="I77"/>
    </row>
    <row r="78" spans="1:9" ht="24.95" customHeight="1" x14ac:dyDescent="0.35">
      <c r="A78" s="2"/>
      <c r="B78" s="79"/>
      <c r="C78" s="239"/>
      <c r="D78" s="71" t="s">
        <v>114</v>
      </c>
      <c r="E78" s="66"/>
      <c r="F78" s="67"/>
      <c r="G78" s="612"/>
      <c r="H78" s="613"/>
      <c r="I78"/>
    </row>
    <row r="79" spans="1:9" ht="84" customHeight="1" x14ac:dyDescent="0.35">
      <c r="A79" s="2"/>
      <c r="B79" s="32">
        <v>36</v>
      </c>
      <c r="C79" s="385" t="s">
        <v>71</v>
      </c>
      <c r="D79" s="237" t="s">
        <v>259</v>
      </c>
      <c r="E79" s="39" t="s">
        <v>36</v>
      </c>
      <c r="F79" s="238">
        <v>20</v>
      </c>
      <c r="G79" s="600">
        <v>0</v>
      </c>
      <c r="H79" s="547">
        <f t="shared" ref="H79:H80" si="12">F79*G79</f>
        <v>0</v>
      </c>
      <c r="I79"/>
    </row>
    <row r="80" spans="1:9" ht="85.5" customHeight="1" thickBot="1" x14ac:dyDescent="0.4">
      <c r="A80" s="2"/>
      <c r="B80" s="80">
        <v>37</v>
      </c>
      <c r="C80" s="366"/>
      <c r="D80" s="15" t="s">
        <v>442</v>
      </c>
      <c r="E80" s="81" t="s">
        <v>35</v>
      </c>
      <c r="F80" s="55">
        <v>4</v>
      </c>
      <c r="G80" s="600">
        <v>0</v>
      </c>
      <c r="H80" s="547">
        <f t="shared" si="12"/>
        <v>0</v>
      </c>
      <c r="I80"/>
    </row>
    <row r="81" spans="1:9" s="45" customFormat="1" ht="22.5" customHeight="1" thickBot="1" x14ac:dyDescent="0.4">
      <c r="A81" s="44"/>
      <c r="B81" s="637" t="s">
        <v>445</v>
      </c>
      <c r="C81" s="638"/>
      <c r="D81" s="638"/>
      <c r="E81" s="638"/>
      <c r="F81" s="638"/>
      <c r="G81" s="638"/>
      <c r="H81" s="550">
        <f>SUM(H68:H80)</f>
        <v>0</v>
      </c>
      <c r="I81" s="44"/>
    </row>
    <row r="82" spans="1:9" ht="45.75" customHeight="1" thickBot="1" x14ac:dyDescent="0.4">
      <c r="A82" s="8"/>
      <c r="B82" s="132"/>
      <c r="C82" s="386"/>
      <c r="D82" s="635" t="s">
        <v>91</v>
      </c>
      <c r="E82" s="636"/>
      <c r="F82" s="636"/>
      <c r="G82" s="636"/>
      <c r="H82" s="415"/>
    </row>
    <row r="83" spans="1:9" ht="24.95" customHeight="1" x14ac:dyDescent="0.35">
      <c r="A83" s="8"/>
      <c r="B83" s="131"/>
      <c r="C83" s="387"/>
      <c r="D83" s="629" t="s">
        <v>44</v>
      </c>
      <c r="E83" s="630"/>
      <c r="F83" s="630"/>
      <c r="G83" s="631"/>
      <c r="H83" s="561">
        <f>H31</f>
        <v>0</v>
      </c>
    </row>
    <row r="84" spans="1:9" ht="24.95" customHeight="1" x14ac:dyDescent="0.35">
      <c r="A84" s="8"/>
      <c r="B84" s="19"/>
      <c r="C84" s="388"/>
      <c r="D84" s="632" t="s">
        <v>45</v>
      </c>
      <c r="E84" s="633"/>
      <c r="F84" s="633"/>
      <c r="G84" s="634"/>
      <c r="H84" s="561">
        <f>H39</f>
        <v>0</v>
      </c>
    </row>
    <row r="85" spans="1:9" s="2" customFormat="1" ht="24.95" customHeight="1" x14ac:dyDescent="0.35">
      <c r="A85" s="8"/>
      <c r="B85" s="26"/>
      <c r="C85" s="129"/>
      <c r="D85" s="632" t="s">
        <v>46</v>
      </c>
      <c r="E85" s="633"/>
      <c r="F85" s="633"/>
      <c r="G85" s="634"/>
      <c r="H85" s="561">
        <f>H49</f>
        <v>0</v>
      </c>
    </row>
    <row r="86" spans="1:9" s="2" customFormat="1" ht="24.95" customHeight="1" x14ac:dyDescent="0.35">
      <c r="A86" s="1"/>
      <c r="B86" s="9"/>
      <c r="C86" s="129"/>
      <c r="D86" s="632" t="s">
        <v>463</v>
      </c>
      <c r="E86" s="633"/>
      <c r="F86" s="633"/>
      <c r="G86" s="634"/>
      <c r="H86" s="561">
        <f>H56</f>
        <v>0</v>
      </c>
    </row>
    <row r="87" spans="1:9" s="2" customFormat="1" ht="24.95" customHeight="1" x14ac:dyDescent="0.35">
      <c r="A87" s="1"/>
      <c r="B87" s="9"/>
      <c r="C87" s="129"/>
      <c r="D87" s="626" t="s">
        <v>47</v>
      </c>
      <c r="E87" s="627"/>
      <c r="F87" s="627"/>
      <c r="G87" s="628"/>
      <c r="H87" s="561">
        <f>H65</f>
        <v>0</v>
      </c>
    </row>
    <row r="88" spans="1:9" s="2" customFormat="1" ht="24.95" customHeight="1" thickBot="1" x14ac:dyDescent="0.4">
      <c r="A88" s="1"/>
      <c r="B88" s="133"/>
      <c r="C88" s="389"/>
      <c r="D88" s="617" t="s">
        <v>110</v>
      </c>
      <c r="E88" s="618"/>
      <c r="F88" s="618"/>
      <c r="G88" s="619"/>
      <c r="H88" s="561">
        <f>H81</f>
        <v>0</v>
      </c>
    </row>
    <row r="89" spans="1:9" s="327" customFormat="1" ht="44.25" customHeight="1" thickBot="1" x14ac:dyDescent="0.4">
      <c r="A89" s="325"/>
      <c r="B89" s="666" t="s">
        <v>464</v>
      </c>
      <c r="C89" s="667"/>
      <c r="D89" s="667"/>
      <c r="E89" s="667"/>
      <c r="F89" s="667"/>
      <c r="G89" s="668"/>
      <c r="H89" s="550">
        <f>SUM(H83:H88)</f>
        <v>0</v>
      </c>
      <c r="I89" s="326"/>
    </row>
    <row r="90" spans="1:9" s="818" customFormat="1" ht="33" customHeight="1" thickBot="1" x14ac:dyDescent="0.4">
      <c r="A90" s="814"/>
      <c r="B90" s="532"/>
      <c r="C90" s="815"/>
      <c r="D90" s="533"/>
      <c r="E90" s="533"/>
      <c r="F90" s="533"/>
      <c r="G90" s="816"/>
      <c r="H90" s="817"/>
      <c r="I90" s="326"/>
    </row>
    <row r="91" spans="1:9" ht="89.25" customHeight="1" thickBot="1" x14ac:dyDescent="0.4">
      <c r="A91" s="38"/>
      <c r="B91" s="669" t="s">
        <v>292</v>
      </c>
      <c r="C91" s="670"/>
      <c r="D91" s="670"/>
      <c r="E91" s="670"/>
      <c r="F91" s="670"/>
      <c r="G91" s="670"/>
      <c r="H91" s="671"/>
      <c r="I91"/>
    </row>
    <row r="92" spans="1:9" ht="24.95" customHeight="1" thickBot="1" x14ac:dyDescent="0.4">
      <c r="A92" s="38"/>
      <c r="B92" s="672" t="s">
        <v>0</v>
      </c>
      <c r="C92" s="673"/>
      <c r="D92" s="673"/>
      <c r="E92" s="673"/>
      <c r="F92" s="673"/>
      <c r="G92" s="673"/>
      <c r="H92" s="674"/>
      <c r="I92"/>
    </row>
    <row r="93" spans="1:9" ht="24.95" customHeight="1" thickBot="1" x14ac:dyDescent="0.4">
      <c r="A93" s="38"/>
      <c r="B93" s="675" t="s">
        <v>295</v>
      </c>
      <c r="C93" s="676"/>
      <c r="D93" s="676"/>
      <c r="E93" s="676"/>
      <c r="F93" s="676"/>
      <c r="G93" s="676"/>
      <c r="H93" s="677"/>
      <c r="I93"/>
    </row>
    <row r="94" spans="1:9" ht="24.95" customHeight="1" thickBot="1" x14ac:dyDescent="0.4">
      <c r="B94" s="17"/>
      <c r="C94" s="318"/>
      <c r="D94" s="678" t="s">
        <v>1</v>
      </c>
      <c r="E94" s="678"/>
      <c r="F94" s="678"/>
      <c r="G94" s="678"/>
      <c r="H94" s="679"/>
    </row>
    <row r="95" spans="1:9" ht="45.75" customHeight="1" x14ac:dyDescent="0.35">
      <c r="B95" s="18"/>
      <c r="C95" s="365" t="s">
        <v>2</v>
      </c>
      <c r="D95" s="663" t="s">
        <v>3</v>
      </c>
      <c r="E95" s="664"/>
      <c r="F95" s="664"/>
      <c r="G95" s="664"/>
      <c r="H95" s="665"/>
    </row>
    <row r="96" spans="1:9" ht="150.75" customHeight="1" x14ac:dyDescent="0.35">
      <c r="B96" s="19"/>
      <c r="C96" s="16" t="s">
        <v>4</v>
      </c>
      <c r="D96" s="659" t="s">
        <v>5</v>
      </c>
      <c r="E96" s="659"/>
      <c r="F96" s="659"/>
      <c r="G96" s="659"/>
      <c r="H96" s="660"/>
    </row>
    <row r="97" spans="2:8" ht="88.5" customHeight="1" x14ac:dyDescent="0.35">
      <c r="B97" s="32"/>
      <c r="C97" s="16" t="s">
        <v>6</v>
      </c>
      <c r="D97" s="659" t="s">
        <v>7</v>
      </c>
      <c r="E97" s="659"/>
      <c r="F97" s="659"/>
      <c r="G97" s="659"/>
      <c r="H97" s="660"/>
    </row>
    <row r="98" spans="2:8" ht="91.5" customHeight="1" x14ac:dyDescent="0.35">
      <c r="B98" s="32"/>
      <c r="C98" s="16" t="s">
        <v>8</v>
      </c>
      <c r="D98" s="659" t="s">
        <v>106</v>
      </c>
      <c r="E98" s="659"/>
      <c r="F98" s="659"/>
      <c r="G98" s="659"/>
      <c r="H98" s="660"/>
    </row>
    <row r="99" spans="2:8" ht="138.75" customHeight="1" x14ac:dyDescent="0.35">
      <c r="B99" s="32"/>
      <c r="C99" s="16" t="s">
        <v>9</v>
      </c>
      <c r="D99" s="659" t="s">
        <v>52</v>
      </c>
      <c r="E99" s="659"/>
      <c r="F99" s="659"/>
      <c r="G99" s="659"/>
      <c r="H99" s="660"/>
    </row>
    <row r="100" spans="2:8" ht="99.95" customHeight="1" x14ac:dyDescent="0.35">
      <c r="B100" s="32"/>
      <c r="C100" s="16" t="s">
        <v>10</v>
      </c>
      <c r="D100" s="659" t="s">
        <v>53</v>
      </c>
      <c r="E100" s="659"/>
      <c r="F100" s="659"/>
      <c r="G100" s="659"/>
      <c r="H100" s="660"/>
    </row>
    <row r="101" spans="2:8" ht="42.75" customHeight="1" x14ac:dyDescent="0.35">
      <c r="B101" s="32"/>
      <c r="C101" s="16" t="s">
        <v>11</v>
      </c>
      <c r="D101" s="659" t="s">
        <v>12</v>
      </c>
      <c r="E101" s="659"/>
      <c r="F101" s="659"/>
      <c r="G101" s="659"/>
      <c r="H101" s="660"/>
    </row>
    <row r="102" spans="2:8" ht="147" customHeight="1" x14ac:dyDescent="0.35">
      <c r="B102" s="32"/>
      <c r="C102" s="16" t="s">
        <v>13</v>
      </c>
      <c r="D102" s="659" t="s">
        <v>296</v>
      </c>
      <c r="E102" s="659"/>
      <c r="F102" s="659"/>
      <c r="G102" s="659"/>
      <c r="H102" s="660"/>
    </row>
    <row r="103" spans="2:8" ht="99.95" customHeight="1" x14ac:dyDescent="0.35">
      <c r="B103" s="32"/>
      <c r="C103" s="16" t="s">
        <v>14</v>
      </c>
      <c r="D103" s="659" t="s">
        <v>15</v>
      </c>
      <c r="E103" s="659"/>
      <c r="F103" s="659"/>
      <c r="G103" s="659"/>
      <c r="H103" s="660"/>
    </row>
    <row r="104" spans="2:8" ht="117.75" customHeight="1" x14ac:dyDescent="0.35">
      <c r="B104" s="32"/>
      <c r="C104" s="16" t="s">
        <v>16</v>
      </c>
      <c r="D104" s="659" t="s">
        <v>90</v>
      </c>
      <c r="E104" s="659"/>
      <c r="F104" s="659"/>
      <c r="G104" s="659"/>
      <c r="H104" s="660"/>
    </row>
    <row r="105" spans="2:8" ht="194.25" customHeight="1" x14ac:dyDescent="0.35">
      <c r="B105" s="32"/>
      <c r="C105" s="16" t="s">
        <v>17</v>
      </c>
      <c r="D105" s="659" t="s">
        <v>18</v>
      </c>
      <c r="E105" s="659"/>
      <c r="F105" s="659"/>
      <c r="G105" s="659"/>
      <c r="H105" s="660"/>
    </row>
    <row r="106" spans="2:8" ht="149.25" customHeight="1" x14ac:dyDescent="0.35">
      <c r="B106" s="32"/>
      <c r="C106" s="16" t="s">
        <v>19</v>
      </c>
      <c r="D106" s="659" t="s">
        <v>20</v>
      </c>
      <c r="E106" s="659"/>
      <c r="F106" s="659"/>
      <c r="G106" s="659"/>
      <c r="H106" s="660"/>
    </row>
    <row r="107" spans="2:8" ht="117" customHeight="1" x14ac:dyDescent="0.35">
      <c r="B107" s="32"/>
      <c r="C107" s="16" t="s">
        <v>21</v>
      </c>
      <c r="D107" s="659" t="s">
        <v>22</v>
      </c>
      <c r="E107" s="659"/>
      <c r="F107" s="659"/>
      <c r="G107" s="659"/>
      <c r="H107" s="660"/>
    </row>
    <row r="108" spans="2:8" ht="94.5" customHeight="1" x14ac:dyDescent="0.35">
      <c r="B108" s="32"/>
      <c r="C108" s="16" t="s">
        <v>23</v>
      </c>
      <c r="D108" s="659" t="s">
        <v>73</v>
      </c>
      <c r="E108" s="659"/>
      <c r="F108" s="659"/>
      <c r="G108" s="659"/>
      <c r="H108" s="660"/>
    </row>
    <row r="109" spans="2:8" ht="81.75" customHeight="1" thickBot="1" x14ac:dyDescent="0.4">
      <c r="B109" s="20"/>
      <c r="C109" s="366" t="s">
        <v>24</v>
      </c>
      <c r="D109" s="661" t="s">
        <v>74</v>
      </c>
      <c r="E109" s="661"/>
      <c r="F109" s="661"/>
      <c r="G109" s="661"/>
      <c r="H109" s="662"/>
    </row>
    <row r="110" spans="2:8" ht="56.25" x14ac:dyDescent="0.35">
      <c r="B110" s="18" t="s">
        <v>25</v>
      </c>
      <c r="C110" s="368" t="s">
        <v>109</v>
      </c>
      <c r="D110" s="21" t="s">
        <v>26</v>
      </c>
      <c r="E110" s="21" t="s">
        <v>27</v>
      </c>
      <c r="F110" s="3" t="s">
        <v>28</v>
      </c>
      <c r="G110" s="407" t="s">
        <v>29</v>
      </c>
      <c r="H110" s="408" t="s">
        <v>30</v>
      </c>
    </row>
    <row r="111" spans="2:8" ht="19.5" thickBot="1" x14ac:dyDescent="0.4">
      <c r="B111" s="22">
        <v>1</v>
      </c>
      <c r="C111" s="369">
        <v>2</v>
      </c>
      <c r="D111" s="11">
        <v>3</v>
      </c>
      <c r="E111" s="11">
        <v>4</v>
      </c>
      <c r="F111" s="11">
        <v>5</v>
      </c>
      <c r="G111" s="409">
        <v>6</v>
      </c>
      <c r="H111" s="410">
        <v>7</v>
      </c>
    </row>
    <row r="112" spans="2:8" ht="24.95" customHeight="1" x14ac:dyDescent="0.35">
      <c r="B112" s="18"/>
      <c r="C112" s="368"/>
      <c r="D112" s="64" t="s">
        <v>94</v>
      </c>
      <c r="E112" s="61"/>
      <c r="F112" s="58"/>
      <c r="G112" s="413"/>
      <c r="H112" s="414"/>
    </row>
    <row r="113" spans="2:8" ht="26.25" customHeight="1" x14ac:dyDescent="0.35">
      <c r="B113" s="62">
        <v>1</v>
      </c>
      <c r="C113" s="390" t="s">
        <v>95</v>
      </c>
      <c r="D113" s="63" t="s">
        <v>96</v>
      </c>
      <c r="E113" s="59" t="s">
        <v>97</v>
      </c>
      <c r="F113" s="60">
        <v>1</v>
      </c>
      <c r="G113" s="604">
        <v>0</v>
      </c>
      <c r="H113" s="605">
        <f t="shared" ref="H113:H118" si="13">F113*G113</f>
        <v>0</v>
      </c>
    </row>
    <row r="114" spans="2:8" ht="50.25" customHeight="1" x14ac:dyDescent="0.35">
      <c r="B114" s="46">
        <v>2</v>
      </c>
      <c r="C114" s="391" t="s">
        <v>446</v>
      </c>
      <c r="D114" s="47" t="s">
        <v>98</v>
      </c>
      <c r="E114" s="48" t="s">
        <v>97</v>
      </c>
      <c r="F114" s="49">
        <v>1</v>
      </c>
      <c r="G114" s="600">
        <v>0</v>
      </c>
      <c r="H114" s="547">
        <f t="shared" si="13"/>
        <v>0</v>
      </c>
    </row>
    <row r="115" spans="2:8" ht="30" customHeight="1" x14ac:dyDescent="0.35">
      <c r="B115" s="46">
        <v>3</v>
      </c>
      <c r="C115" s="392" t="s">
        <v>99</v>
      </c>
      <c r="D115" s="47" t="s">
        <v>100</v>
      </c>
      <c r="E115" s="48" t="s">
        <v>97</v>
      </c>
      <c r="F115" s="49">
        <v>1</v>
      </c>
      <c r="G115" s="600">
        <v>0</v>
      </c>
      <c r="H115" s="547">
        <f t="shared" si="13"/>
        <v>0</v>
      </c>
    </row>
    <row r="116" spans="2:8" ht="48" customHeight="1" x14ac:dyDescent="0.35">
      <c r="B116" s="46">
        <v>4</v>
      </c>
      <c r="C116" s="392" t="s">
        <v>101</v>
      </c>
      <c r="D116" s="47" t="s">
        <v>102</v>
      </c>
      <c r="E116" s="48" t="s">
        <v>97</v>
      </c>
      <c r="F116" s="49">
        <v>1</v>
      </c>
      <c r="G116" s="600">
        <v>0</v>
      </c>
      <c r="H116" s="547">
        <f t="shared" si="13"/>
        <v>0</v>
      </c>
    </row>
    <row r="117" spans="2:8" ht="72" customHeight="1" x14ac:dyDescent="0.35">
      <c r="B117" s="46">
        <v>5</v>
      </c>
      <c r="C117" s="392" t="s">
        <v>103</v>
      </c>
      <c r="D117" s="47" t="s">
        <v>104</v>
      </c>
      <c r="E117" s="48" t="s">
        <v>97</v>
      </c>
      <c r="F117" s="49">
        <v>1</v>
      </c>
      <c r="G117" s="600">
        <v>0</v>
      </c>
      <c r="H117" s="547">
        <f t="shared" si="13"/>
        <v>0</v>
      </c>
    </row>
    <row r="118" spans="2:8" ht="72" customHeight="1" thickBot="1" x14ac:dyDescent="0.4">
      <c r="B118" s="50">
        <v>6</v>
      </c>
      <c r="C118" s="393">
        <v>14</v>
      </c>
      <c r="D118" s="51" t="s">
        <v>105</v>
      </c>
      <c r="E118" s="52" t="s">
        <v>97</v>
      </c>
      <c r="F118" s="53">
        <v>1</v>
      </c>
      <c r="G118" s="608">
        <v>0</v>
      </c>
      <c r="H118" s="607">
        <f t="shared" si="13"/>
        <v>0</v>
      </c>
    </row>
    <row r="119" spans="2:8" ht="24.95" customHeight="1" thickBot="1" x14ac:dyDescent="0.4">
      <c r="B119" s="112"/>
      <c r="C119" s="394"/>
      <c r="D119" s="113"/>
      <c r="E119" s="650" t="s">
        <v>108</v>
      </c>
      <c r="F119" s="650"/>
      <c r="G119" s="651"/>
      <c r="H119" s="550">
        <f>SUM(H113:H118)</f>
        <v>0</v>
      </c>
    </row>
    <row r="120" spans="2:8" ht="24.95" customHeight="1" x14ac:dyDescent="0.35">
      <c r="B120" s="54"/>
      <c r="C120" s="379"/>
      <c r="D120" s="56" t="s">
        <v>31</v>
      </c>
      <c r="E120" s="58"/>
      <c r="F120" s="58"/>
      <c r="G120" s="413"/>
      <c r="H120" s="414"/>
    </row>
    <row r="121" spans="2:8" ht="26.25" customHeight="1" x14ac:dyDescent="0.35">
      <c r="B121" s="286">
        <v>7</v>
      </c>
      <c r="C121" s="378" t="s">
        <v>58</v>
      </c>
      <c r="D121" s="281" t="s">
        <v>78</v>
      </c>
      <c r="E121" s="284" t="s">
        <v>32</v>
      </c>
      <c r="F121" s="277">
        <v>0.62480000000000002</v>
      </c>
      <c r="G121" s="600">
        <v>0</v>
      </c>
      <c r="H121" s="547">
        <f t="shared" ref="H121:H122" si="14">F121*G121</f>
        <v>0</v>
      </c>
    </row>
    <row r="122" spans="2:8" ht="65.25" customHeight="1" thickBot="1" x14ac:dyDescent="0.4">
      <c r="B122" s="328">
        <v>8</v>
      </c>
      <c r="C122" s="380" t="s">
        <v>127</v>
      </c>
      <c r="D122" s="288" t="s">
        <v>328</v>
      </c>
      <c r="E122" s="289" t="s">
        <v>34</v>
      </c>
      <c r="F122" s="283">
        <v>2820</v>
      </c>
      <c r="G122" s="606">
        <v>0</v>
      </c>
      <c r="H122" s="614">
        <f t="shared" si="14"/>
        <v>0</v>
      </c>
    </row>
    <row r="123" spans="2:8" ht="24.95" customHeight="1" thickBot="1" x14ac:dyDescent="0.4">
      <c r="B123" s="652" t="s">
        <v>107</v>
      </c>
      <c r="C123" s="653"/>
      <c r="D123" s="653"/>
      <c r="E123" s="653"/>
      <c r="F123" s="653"/>
      <c r="G123" s="654"/>
      <c r="H123" s="550">
        <f>SUM(H121:H122)</f>
        <v>0</v>
      </c>
    </row>
    <row r="124" spans="2:8" ht="24.95" customHeight="1" x14ac:dyDescent="0.35">
      <c r="B124" s="54"/>
      <c r="C124" s="379"/>
      <c r="D124" s="56" t="s">
        <v>37</v>
      </c>
      <c r="E124" s="58"/>
      <c r="F124" s="58"/>
      <c r="G124" s="413"/>
      <c r="H124" s="414"/>
    </row>
    <row r="125" spans="2:8" ht="75" customHeight="1" x14ac:dyDescent="0.35">
      <c r="B125" s="274">
        <v>9</v>
      </c>
      <c r="C125" s="375" t="s">
        <v>62</v>
      </c>
      <c r="D125" s="275" t="s">
        <v>331</v>
      </c>
      <c r="E125" s="276" t="s">
        <v>35</v>
      </c>
      <c r="F125" s="277">
        <v>1241.3699999999999</v>
      </c>
      <c r="G125" s="600">
        <v>0</v>
      </c>
      <c r="H125" s="547">
        <f t="shared" ref="H125:H129" si="15">F125*G125</f>
        <v>0</v>
      </c>
    </row>
    <row r="126" spans="2:8" ht="70.5" customHeight="1" x14ac:dyDescent="0.35">
      <c r="B126" s="274">
        <v>10</v>
      </c>
      <c r="C126" s="375" t="s">
        <v>62</v>
      </c>
      <c r="D126" s="275" t="s">
        <v>332</v>
      </c>
      <c r="E126" s="276" t="s">
        <v>35</v>
      </c>
      <c r="F126" s="277">
        <v>310.33999999999997</v>
      </c>
      <c r="G126" s="600">
        <v>0</v>
      </c>
      <c r="H126" s="547">
        <f t="shared" si="15"/>
        <v>0</v>
      </c>
    </row>
    <row r="127" spans="2:8" ht="33" customHeight="1" x14ac:dyDescent="0.35">
      <c r="B127" s="274">
        <v>11</v>
      </c>
      <c r="C127" s="375" t="s">
        <v>289</v>
      </c>
      <c r="D127" s="275" t="s">
        <v>333</v>
      </c>
      <c r="E127" s="276" t="s">
        <v>34</v>
      </c>
      <c r="F127" s="277">
        <v>5310.8</v>
      </c>
      <c r="G127" s="600">
        <v>0</v>
      </c>
      <c r="H127" s="547">
        <f t="shared" si="15"/>
        <v>0</v>
      </c>
    </row>
    <row r="128" spans="2:8" ht="114" customHeight="1" x14ac:dyDescent="0.35">
      <c r="B128" s="287">
        <v>12</v>
      </c>
      <c r="C128" s="380" t="s">
        <v>290</v>
      </c>
      <c r="D128" s="288" t="s">
        <v>334</v>
      </c>
      <c r="E128" s="289" t="s">
        <v>33</v>
      </c>
      <c r="F128" s="290">
        <v>619</v>
      </c>
      <c r="G128" s="600">
        <v>0</v>
      </c>
      <c r="H128" s="547">
        <f t="shared" si="15"/>
        <v>0</v>
      </c>
    </row>
    <row r="129" spans="2:8" ht="48" customHeight="1" thickBot="1" x14ac:dyDescent="0.4">
      <c r="B129" s="328">
        <v>13</v>
      </c>
      <c r="C129" s="380"/>
      <c r="D129" s="288" t="s">
        <v>462</v>
      </c>
      <c r="E129" s="289" t="s">
        <v>461</v>
      </c>
      <c r="F129" s="290">
        <v>1</v>
      </c>
      <c r="G129" s="606">
        <v>0</v>
      </c>
      <c r="H129" s="547">
        <f t="shared" si="15"/>
        <v>0</v>
      </c>
    </row>
    <row r="130" spans="2:8" ht="24.95" customHeight="1" thickBot="1" x14ac:dyDescent="0.4">
      <c r="B130" s="652" t="s">
        <v>39</v>
      </c>
      <c r="C130" s="653"/>
      <c r="D130" s="653"/>
      <c r="E130" s="653"/>
      <c r="F130" s="653"/>
      <c r="G130" s="654"/>
      <c r="H130" s="550">
        <f>SUM(H125:H129)</f>
        <v>0</v>
      </c>
    </row>
    <row r="131" spans="2:8" ht="24.95" customHeight="1" x14ac:dyDescent="0.35">
      <c r="B131" s="73"/>
      <c r="C131" s="395"/>
      <c r="D131" s="56" t="s">
        <v>40</v>
      </c>
      <c r="E131" s="58"/>
      <c r="F131" s="58"/>
      <c r="G131" s="413"/>
      <c r="H131" s="414"/>
    </row>
    <row r="132" spans="2:8" ht="69" customHeight="1" x14ac:dyDescent="0.35">
      <c r="B132" s="41">
        <v>14</v>
      </c>
      <c r="C132" s="383" t="s">
        <v>66</v>
      </c>
      <c r="D132" s="34" t="s">
        <v>336</v>
      </c>
      <c r="E132" s="42" t="s">
        <v>35</v>
      </c>
      <c r="F132" s="33">
        <v>1000</v>
      </c>
      <c r="G132" s="600">
        <v>0</v>
      </c>
      <c r="H132" s="547">
        <f t="shared" ref="H132:H137" si="16">F132*G132</f>
        <v>0</v>
      </c>
    </row>
    <row r="133" spans="2:8" ht="61.5" customHeight="1" x14ac:dyDescent="0.35">
      <c r="B133" s="41">
        <v>15</v>
      </c>
      <c r="C133" s="383" t="s">
        <v>66</v>
      </c>
      <c r="D133" s="34" t="s">
        <v>335</v>
      </c>
      <c r="E133" s="42" t="s">
        <v>35</v>
      </c>
      <c r="F133" s="33">
        <v>500</v>
      </c>
      <c r="G133" s="600">
        <v>0</v>
      </c>
      <c r="H133" s="547">
        <f t="shared" si="16"/>
        <v>0</v>
      </c>
    </row>
    <row r="134" spans="2:8" ht="47.25" customHeight="1" x14ac:dyDescent="0.35">
      <c r="B134" s="29">
        <v>16</v>
      </c>
      <c r="C134" s="16" t="s">
        <v>67</v>
      </c>
      <c r="D134" s="6" t="s">
        <v>338</v>
      </c>
      <c r="E134" s="30" t="s">
        <v>34</v>
      </c>
      <c r="F134" s="33">
        <v>2850</v>
      </c>
      <c r="G134" s="600">
        <v>0</v>
      </c>
      <c r="H134" s="547">
        <f t="shared" si="16"/>
        <v>0</v>
      </c>
    </row>
    <row r="135" spans="2:8" ht="49.5" customHeight="1" x14ac:dyDescent="0.35">
      <c r="B135" s="29">
        <v>17</v>
      </c>
      <c r="C135" s="16" t="s">
        <v>69</v>
      </c>
      <c r="D135" s="6" t="s">
        <v>337</v>
      </c>
      <c r="E135" s="30" t="s">
        <v>33</v>
      </c>
      <c r="F135" s="33">
        <v>1250</v>
      </c>
      <c r="G135" s="600">
        <v>0</v>
      </c>
      <c r="H135" s="547">
        <f t="shared" si="16"/>
        <v>0</v>
      </c>
    </row>
    <row r="136" spans="2:8" ht="50.25" customHeight="1" x14ac:dyDescent="0.35">
      <c r="B136" s="29">
        <v>18</v>
      </c>
      <c r="C136" s="16" t="s">
        <v>69</v>
      </c>
      <c r="D136" s="6" t="s">
        <v>320</v>
      </c>
      <c r="E136" s="30" t="s">
        <v>33</v>
      </c>
      <c r="F136" s="33">
        <v>1250</v>
      </c>
      <c r="G136" s="600">
        <v>0</v>
      </c>
      <c r="H136" s="547">
        <f t="shared" si="16"/>
        <v>0</v>
      </c>
    </row>
    <row r="137" spans="2:8" ht="68.25" customHeight="1" thickBot="1" x14ac:dyDescent="0.4">
      <c r="B137" s="241">
        <v>19</v>
      </c>
      <c r="C137" s="396" t="s">
        <v>182</v>
      </c>
      <c r="D137" s="242" t="s">
        <v>339</v>
      </c>
      <c r="E137" s="243" t="s">
        <v>34</v>
      </c>
      <c r="F137" s="238">
        <v>2624</v>
      </c>
      <c r="G137" s="600">
        <v>0</v>
      </c>
      <c r="H137" s="547">
        <f t="shared" si="16"/>
        <v>0</v>
      </c>
    </row>
    <row r="138" spans="2:8" ht="24.95" customHeight="1" thickBot="1" x14ac:dyDescent="0.4">
      <c r="B138" s="655" t="s">
        <v>41</v>
      </c>
      <c r="C138" s="650"/>
      <c r="D138" s="650"/>
      <c r="E138" s="650"/>
      <c r="F138" s="650"/>
      <c r="G138" s="651"/>
      <c r="H138" s="550">
        <f>SUM(H132:H137)</f>
        <v>0</v>
      </c>
    </row>
    <row r="139" spans="2:8" ht="24.95" customHeight="1" x14ac:dyDescent="0.35">
      <c r="B139" s="73"/>
      <c r="C139" s="395"/>
      <c r="D139" s="56" t="s">
        <v>297</v>
      </c>
      <c r="E139" s="58"/>
      <c r="F139" s="58"/>
      <c r="G139" s="413"/>
      <c r="H139" s="414"/>
    </row>
    <row r="140" spans="2:8" ht="24.95" customHeight="1" x14ac:dyDescent="0.35">
      <c r="B140" s="125"/>
      <c r="C140" s="239"/>
      <c r="D140" s="70" t="s">
        <v>298</v>
      </c>
      <c r="E140" s="124"/>
      <c r="F140" s="124"/>
      <c r="G140" s="416"/>
      <c r="H140" s="417"/>
    </row>
    <row r="141" spans="2:8" ht="71.25" customHeight="1" x14ac:dyDescent="0.35">
      <c r="B141" s="35">
        <v>20</v>
      </c>
      <c r="C141" s="383" t="s">
        <v>50</v>
      </c>
      <c r="D141" s="34" t="s">
        <v>436</v>
      </c>
      <c r="E141" s="40" t="s">
        <v>36</v>
      </c>
      <c r="F141" s="37">
        <v>2</v>
      </c>
      <c r="G141" s="600">
        <v>0</v>
      </c>
      <c r="H141" s="547">
        <f t="shared" ref="H141:H147" si="17">F141*G141</f>
        <v>0</v>
      </c>
    </row>
    <row r="142" spans="2:8" ht="74.25" customHeight="1" x14ac:dyDescent="0.35">
      <c r="B142" s="32">
        <v>21</v>
      </c>
      <c r="C142" s="16" t="s">
        <v>50</v>
      </c>
      <c r="D142" s="6" t="s">
        <v>437</v>
      </c>
      <c r="E142" s="14" t="s">
        <v>36</v>
      </c>
      <c r="F142" s="33">
        <v>8</v>
      </c>
      <c r="G142" s="600">
        <v>0</v>
      </c>
      <c r="H142" s="547">
        <f t="shared" si="17"/>
        <v>0</v>
      </c>
    </row>
    <row r="143" spans="2:8" ht="74.25" customHeight="1" x14ac:dyDescent="0.35">
      <c r="B143" s="32">
        <v>22</v>
      </c>
      <c r="C143" s="16" t="s">
        <v>50</v>
      </c>
      <c r="D143" s="6" t="s">
        <v>93</v>
      </c>
      <c r="E143" s="14" t="s">
        <v>36</v>
      </c>
      <c r="F143" s="33">
        <v>58</v>
      </c>
      <c r="G143" s="600">
        <v>0</v>
      </c>
      <c r="H143" s="547">
        <f t="shared" si="17"/>
        <v>0</v>
      </c>
    </row>
    <row r="144" spans="2:8" ht="74.25" customHeight="1" x14ac:dyDescent="0.35">
      <c r="B144" s="32">
        <v>23</v>
      </c>
      <c r="C144" s="16" t="s">
        <v>50</v>
      </c>
      <c r="D144" s="6" t="s">
        <v>443</v>
      </c>
      <c r="E144" s="14" t="s">
        <v>36</v>
      </c>
      <c r="F144" s="33">
        <v>1</v>
      </c>
      <c r="G144" s="600">
        <v>0</v>
      </c>
      <c r="H144" s="547">
        <f t="shared" si="17"/>
        <v>0</v>
      </c>
    </row>
    <row r="145" spans="1:9" ht="79.5" customHeight="1" x14ac:dyDescent="0.35">
      <c r="B145" s="28">
        <v>24</v>
      </c>
      <c r="C145" s="16" t="s">
        <v>50</v>
      </c>
      <c r="D145" s="6" t="s">
        <v>438</v>
      </c>
      <c r="E145" s="14" t="s">
        <v>36</v>
      </c>
      <c r="F145" s="33">
        <v>3</v>
      </c>
      <c r="G145" s="600">
        <v>0</v>
      </c>
      <c r="H145" s="547">
        <f t="shared" si="17"/>
        <v>0</v>
      </c>
    </row>
    <row r="146" spans="1:9" ht="90.75" customHeight="1" x14ac:dyDescent="0.35">
      <c r="B146" s="28">
        <v>25</v>
      </c>
      <c r="C146" s="16" t="s">
        <v>50</v>
      </c>
      <c r="D146" s="6" t="s">
        <v>85</v>
      </c>
      <c r="E146" s="14" t="s">
        <v>33</v>
      </c>
      <c r="F146" s="33">
        <v>159.5</v>
      </c>
      <c r="G146" s="600">
        <v>0</v>
      </c>
      <c r="H146" s="547">
        <f t="shared" si="17"/>
        <v>0</v>
      </c>
    </row>
    <row r="147" spans="1:9" ht="66" customHeight="1" x14ac:dyDescent="0.35">
      <c r="B147" s="72">
        <v>26</v>
      </c>
      <c r="C147" s="384" t="s">
        <v>86</v>
      </c>
      <c r="D147" s="65" t="s">
        <v>87</v>
      </c>
      <c r="E147" s="39" t="s">
        <v>35</v>
      </c>
      <c r="F147" s="238">
        <v>4</v>
      </c>
      <c r="G147" s="600">
        <v>0</v>
      </c>
      <c r="H147" s="547">
        <f t="shared" si="17"/>
        <v>0</v>
      </c>
    </row>
    <row r="148" spans="1:9" ht="24.95" customHeight="1" x14ac:dyDescent="0.35">
      <c r="B148" s="79"/>
      <c r="C148" s="239"/>
      <c r="D148" s="71" t="s">
        <v>299</v>
      </c>
      <c r="E148" s="240"/>
      <c r="F148" s="240"/>
      <c r="G148" s="615"/>
      <c r="H148" s="616"/>
    </row>
    <row r="149" spans="1:9" ht="67.5" customHeight="1" x14ac:dyDescent="0.35">
      <c r="B149" s="35">
        <v>27</v>
      </c>
      <c r="C149" s="383" t="s">
        <v>70</v>
      </c>
      <c r="D149" s="34" t="s">
        <v>88</v>
      </c>
      <c r="E149" s="40" t="s">
        <v>34</v>
      </c>
      <c r="F149" s="37">
        <v>124.8</v>
      </c>
      <c r="G149" s="600">
        <v>0</v>
      </c>
      <c r="H149" s="547">
        <f t="shared" ref="H149:H150" si="18">F149*G149</f>
        <v>0</v>
      </c>
    </row>
    <row r="150" spans="1:9" ht="65.25" customHeight="1" thickBot="1" x14ac:dyDescent="0.4">
      <c r="B150" s="20">
        <v>28</v>
      </c>
      <c r="C150" s="366" t="s">
        <v>70</v>
      </c>
      <c r="D150" s="15" t="s">
        <v>89</v>
      </c>
      <c r="E150" s="81" t="s">
        <v>34</v>
      </c>
      <c r="F150" s="55">
        <v>19.559999999999999</v>
      </c>
      <c r="G150" s="600">
        <v>0</v>
      </c>
      <c r="H150" s="547">
        <f t="shared" si="18"/>
        <v>0</v>
      </c>
    </row>
    <row r="151" spans="1:9" s="45" customFormat="1" ht="24.95" customHeight="1" thickBot="1" x14ac:dyDescent="0.4">
      <c r="A151" s="244"/>
      <c r="B151" s="656" t="s">
        <v>300</v>
      </c>
      <c r="C151" s="657"/>
      <c r="D151" s="657"/>
      <c r="E151" s="657"/>
      <c r="F151" s="657"/>
      <c r="G151" s="658"/>
      <c r="H151" s="550">
        <f>SUM(H141:H150)</f>
        <v>0</v>
      </c>
      <c r="I151" s="44"/>
    </row>
    <row r="152" spans="1:9" ht="24.95" customHeight="1" thickBot="1" x14ac:dyDescent="0.4">
      <c r="B152" s="23"/>
      <c r="C152" s="397"/>
      <c r="D152" s="641" t="s">
        <v>291</v>
      </c>
      <c r="E152" s="642"/>
      <c r="F152" s="642"/>
      <c r="G152" s="643"/>
      <c r="H152" s="418"/>
    </row>
    <row r="153" spans="1:9" ht="24.95" customHeight="1" x14ac:dyDescent="0.35">
      <c r="B153" s="18"/>
      <c r="C153" s="398"/>
      <c r="D153" s="134" t="s">
        <v>44</v>
      </c>
      <c r="E153" s="135"/>
      <c r="F153" s="136"/>
      <c r="G153" s="419"/>
      <c r="H153" s="819">
        <f>H119</f>
        <v>0</v>
      </c>
    </row>
    <row r="154" spans="1:9" ht="24.95" customHeight="1" x14ac:dyDescent="0.35">
      <c r="B154" s="19"/>
      <c r="C154" s="388"/>
      <c r="D154" s="126" t="s">
        <v>45</v>
      </c>
      <c r="E154" s="127"/>
      <c r="F154" s="128"/>
      <c r="G154" s="420"/>
      <c r="H154" s="561">
        <f>H123</f>
        <v>0</v>
      </c>
    </row>
    <row r="155" spans="1:9" ht="24.95" customHeight="1" x14ac:dyDescent="0.35">
      <c r="B155" s="26"/>
      <c r="C155" s="129"/>
      <c r="D155" s="126" t="s">
        <v>46</v>
      </c>
      <c r="E155" s="537"/>
      <c r="F155" s="128"/>
      <c r="G155" s="420"/>
      <c r="H155" s="561">
        <f>H130</f>
        <v>0</v>
      </c>
    </row>
    <row r="156" spans="1:9" ht="24.95" customHeight="1" x14ac:dyDescent="0.35">
      <c r="B156" s="26"/>
      <c r="C156" s="27"/>
      <c r="D156" s="536" t="s">
        <v>463</v>
      </c>
      <c r="E156" s="537"/>
      <c r="F156" s="130"/>
      <c r="G156" s="421"/>
      <c r="H156" s="561">
        <f>H138</f>
        <v>0</v>
      </c>
    </row>
    <row r="157" spans="1:9" ht="24.95" customHeight="1" thickBot="1" x14ac:dyDescent="0.4">
      <c r="B157" s="83"/>
      <c r="C157" s="399"/>
      <c r="D157" s="137" t="s">
        <v>301</v>
      </c>
      <c r="E157" s="138"/>
      <c r="F157" s="138"/>
      <c r="G157" s="422"/>
      <c r="H157" s="820">
        <f>H151</f>
        <v>0</v>
      </c>
    </row>
    <row r="158" spans="1:9" ht="24.95" customHeight="1" thickBot="1" x14ac:dyDescent="0.4">
      <c r="B158" s="645" t="s">
        <v>444</v>
      </c>
      <c r="C158" s="646"/>
      <c r="D158" s="646"/>
      <c r="E158" s="646"/>
      <c r="F158" s="646"/>
      <c r="G158" s="647"/>
      <c r="H158" s="550">
        <f>SUM(H153:H157)</f>
        <v>0</v>
      </c>
    </row>
    <row r="159" spans="1:9" ht="18.75" thickBot="1" x14ac:dyDescent="0.4">
      <c r="B159" s="322"/>
      <c r="C159" s="400"/>
      <c r="D159" s="324" t="s">
        <v>48</v>
      </c>
      <c r="E159" s="323"/>
      <c r="F159" s="644"/>
      <c r="G159" s="644"/>
      <c r="H159" s="423"/>
    </row>
    <row r="160" spans="1:9" ht="24.95" customHeight="1" thickBot="1" x14ac:dyDescent="0.4">
      <c r="B160" s="648" t="s">
        <v>302</v>
      </c>
      <c r="C160" s="642"/>
      <c r="D160" s="642"/>
      <c r="E160" s="642"/>
      <c r="F160" s="642"/>
      <c r="G160" s="649"/>
      <c r="H160" s="418"/>
    </row>
    <row r="161" spans="2:9" ht="39.75" customHeight="1" thickBot="1" x14ac:dyDescent="0.4">
      <c r="B161" s="639" t="s">
        <v>303</v>
      </c>
      <c r="C161" s="636"/>
      <c r="D161" s="636"/>
      <c r="E161" s="636"/>
      <c r="F161" s="636"/>
      <c r="G161" s="640"/>
      <c r="H161" s="550">
        <f>H89</f>
        <v>0</v>
      </c>
      <c r="I161" s="82"/>
    </row>
    <row r="162" spans="2:9" ht="24.95" customHeight="1" thickBot="1" x14ac:dyDescent="0.4">
      <c r="B162" s="639" t="s">
        <v>294</v>
      </c>
      <c r="C162" s="636"/>
      <c r="D162" s="636"/>
      <c r="E162" s="636"/>
      <c r="F162" s="636"/>
      <c r="G162" s="640"/>
      <c r="H162" s="550">
        <f>H158</f>
        <v>0</v>
      </c>
      <c r="I162" s="82"/>
    </row>
    <row r="163" spans="2:9" ht="24.95" customHeight="1" thickBot="1" x14ac:dyDescent="0.4">
      <c r="B163" s="639" t="s">
        <v>293</v>
      </c>
      <c r="C163" s="636"/>
      <c r="D163" s="636"/>
      <c r="E163" s="636"/>
      <c r="F163" s="636"/>
      <c r="G163" s="640"/>
      <c r="H163" s="550">
        <f>SUM(H161:H162)</f>
        <v>0</v>
      </c>
      <c r="I163" s="82"/>
    </row>
    <row r="164" spans="2:9" ht="18.75" x14ac:dyDescent="0.35">
      <c r="B164" s="114"/>
      <c r="C164" s="115"/>
      <c r="D164" s="115"/>
      <c r="E164" s="116"/>
      <c r="F164" s="116"/>
      <c r="G164" s="117"/>
      <c r="H164" s="424"/>
    </row>
    <row r="165" spans="2:9" ht="24.95" customHeight="1" x14ac:dyDescent="0.35">
      <c r="B165" s="118"/>
      <c r="C165" s="401"/>
      <c r="D165" s="119" t="s">
        <v>75</v>
      </c>
      <c r="E165" s="118"/>
      <c r="F165" s="120"/>
      <c r="G165" s="425"/>
      <c r="H165" s="426"/>
      <c r="I165" s="82"/>
    </row>
    <row r="166" spans="2:9" ht="24.95" customHeight="1" x14ac:dyDescent="0.35">
      <c r="B166" s="118"/>
      <c r="C166" s="401"/>
      <c r="D166" s="119" t="s">
        <v>76</v>
      </c>
      <c r="E166" s="118"/>
      <c r="F166" s="120"/>
      <c r="G166" s="425"/>
      <c r="H166" s="426"/>
    </row>
    <row r="167" spans="2:9" ht="60" customHeight="1" x14ac:dyDescent="0.35">
      <c r="B167" s="118"/>
      <c r="C167" s="401"/>
      <c r="D167" s="119" t="s">
        <v>77</v>
      </c>
      <c r="E167" s="118"/>
      <c r="F167" s="120"/>
      <c r="G167" s="425"/>
      <c r="H167" s="426"/>
    </row>
  </sheetData>
  <mergeCells count="68">
    <mergeCell ref="D15:H15"/>
    <mergeCell ref="D14:H14"/>
    <mergeCell ref="B2:H2"/>
    <mergeCell ref="B3:H3"/>
    <mergeCell ref="B4:H4"/>
    <mergeCell ref="D5:H5"/>
    <mergeCell ref="D6:H6"/>
    <mergeCell ref="D7:H7"/>
    <mergeCell ref="D8:H8"/>
    <mergeCell ref="D9:H9"/>
    <mergeCell ref="D10:H10"/>
    <mergeCell ref="D11:H11"/>
    <mergeCell ref="D12:H12"/>
    <mergeCell ref="D13:H13"/>
    <mergeCell ref="D16:H16"/>
    <mergeCell ref="D17:H17"/>
    <mergeCell ref="D18:H18"/>
    <mergeCell ref="D19:H19"/>
    <mergeCell ref="D20:H20"/>
    <mergeCell ref="B39:G39"/>
    <mergeCell ref="B49:G49"/>
    <mergeCell ref="B56:G56"/>
    <mergeCell ref="B65:G65"/>
    <mergeCell ref="B31:G31"/>
    <mergeCell ref="C60:C64"/>
    <mergeCell ref="B60:B64"/>
    <mergeCell ref="B89:G89"/>
    <mergeCell ref="B91:H91"/>
    <mergeCell ref="B92:H92"/>
    <mergeCell ref="B93:H93"/>
    <mergeCell ref="D94:H94"/>
    <mergeCell ref="D95:H95"/>
    <mergeCell ref="D96:H96"/>
    <mergeCell ref="D97:H97"/>
    <mergeCell ref="D98:H98"/>
    <mergeCell ref="D99:H99"/>
    <mergeCell ref="D100:H100"/>
    <mergeCell ref="D101:H101"/>
    <mergeCell ref="D102:H102"/>
    <mergeCell ref="D103:H103"/>
    <mergeCell ref="D104:H104"/>
    <mergeCell ref="D105:H105"/>
    <mergeCell ref="D106:H106"/>
    <mergeCell ref="D107:H107"/>
    <mergeCell ref="D108:H108"/>
    <mergeCell ref="D109:H109"/>
    <mergeCell ref="E119:G119"/>
    <mergeCell ref="B123:G123"/>
    <mergeCell ref="B130:G130"/>
    <mergeCell ref="B138:G138"/>
    <mergeCell ref="B151:G151"/>
    <mergeCell ref="B162:G162"/>
    <mergeCell ref="B163:G163"/>
    <mergeCell ref="D152:G152"/>
    <mergeCell ref="F159:G159"/>
    <mergeCell ref="B158:G158"/>
    <mergeCell ref="B160:G160"/>
    <mergeCell ref="B161:G161"/>
    <mergeCell ref="D88:G88"/>
    <mergeCell ref="C42:C44"/>
    <mergeCell ref="B42:B44"/>
    <mergeCell ref="D87:G87"/>
    <mergeCell ref="D83:G83"/>
    <mergeCell ref="D84:G84"/>
    <mergeCell ref="D85:G85"/>
    <mergeCell ref="D86:G86"/>
    <mergeCell ref="D82:G82"/>
    <mergeCell ref="B81:G81"/>
  </mergeCells>
  <phoneticPr fontId="14" type="noConversion"/>
  <printOptions horizontalCentered="1"/>
  <pageMargins left="0.3" right="0.3" top="0.7" bottom="0.5" header="0.31496062992126" footer="0.31496062992126"/>
  <pageSetup paperSize="9" scale="57" fitToHeight="0" orientation="portrait" r:id="rId1"/>
  <headerFooter>
    <oddHeader>&amp;CБАРАЊЕ ЗА ПОНУДИ - Тендер 6 - Дел 1- Анекс 1
Реф. Бр.: LRCP-9034-MK-RFB-A.2.1.6 - Тендер 6 - Дел 1 -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&amp;LOпштина Куманово
ИЗГРАДБА НА НЕКАТЕГОРИЗИРАН ЛОКАЛЕН ПАТ СЕЛО НОВОСЕЉАНЕ-СЕЛО КОСМАТАЦ-СЕЛО МУРГАШ И РЕКОНСТРУКЦИЈА НА УЛИЦА 300 АЈДУЧКА ЧЕШМА&amp;R&amp;P/&amp;N</oddFooter>
  </headerFooter>
  <rowBreaks count="1" manualBreakCount="1">
    <brk id="74"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L393"/>
  <sheetViews>
    <sheetView view="pageBreakPreview" topLeftCell="A370" zoomScale="70" zoomScaleNormal="55" zoomScaleSheetLayoutView="70" zoomScalePageLayoutView="85" workbookViewId="0">
      <selection activeCell="D393" sqref="D393"/>
    </sheetView>
  </sheetViews>
  <sheetFormatPr defaultRowHeight="18" x14ac:dyDescent="0.35"/>
  <cols>
    <col min="1" max="1" width="3.42578125" style="84" customWidth="1"/>
    <col min="2" max="2" width="7.7109375" style="105" customWidth="1"/>
    <col min="3" max="3" width="11.7109375" style="215" customWidth="1"/>
    <col min="4" max="4" width="84.85546875" style="106" customWidth="1"/>
    <col min="5" max="5" width="11.7109375" style="528" customWidth="1"/>
    <col min="6" max="6" width="18" style="487" customWidth="1"/>
    <col min="7" max="7" width="15.42578125" style="453" customWidth="1"/>
    <col min="8" max="8" width="21.5703125" style="454" customWidth="1"/>
    <col min="9" max="9" width="5.140625" style="85" customWidth="1"/>
    <col min="10" max="30" width="8.85546875" style="85" customWidth="1"/>
    <col min="31" max="242" width="8.7109375" style="94" customWidth="1"/>
    <col min="243" max="243" width="3.42578125" style="94" customWidth="1"/>
    <col min="244" max="244" width="7" style="94" customWidth="1"/>
    <col min="245" max="245" width="9.85546875" style="94" customWidth="1"/>
    <col min="246" max="246" width="64.140625" style="94" customWidth="1"/>
    <col min="247" max="247" width="9.140625" style="94"/>
    <col min="248" max="248" width="12.85546875" style="94" customWidth="1"/>
    <col min="249" max="249" width="15.42578125" style="94" customWidth="1"/>
    <col min="250" max="250" width="19.42578125" style="94" customWidth="1"/>
    <col min="251" max="251" width="13.85546875" style="94" customWidth="1"/>
    <col min="252" max="498" width="8.7109375" style="94" customWidth="1"/>
    <col min="499" max="499" width="3.42578125" style="94" customWidth="1"/>
    <col min="500" max="500" width="7" style="94" customWidth="1"/>
    <col min="501" max="501" width="9.85546875" style="94" customWidth="1"/>
    <col min="502" max="502" width="64.140625" style="94" customWidth="1"/>
    <col min="503" max="503" width="9.140625" style="94"/>
    <col min="504" max="504" width="12.85546875" style="94" customWidth="1"/>
    <col min="505" max="505" width="15.42578125" style="94" customWidth="1"/>
    <col min="506" max="506" width="19.42578125" style="94" customWidth="1"/>
    <col min="507" max="507" width="13.85546875" style="94" customWidth="1"/>
    <col min="508" max="754" width="8.7109375" style="94" customWidth="1"/>
    <col min="755" max="755" width="3.42578125" style="94" customWidth="1"/>
    <col min="756" max="756" width="7" style="94" customWidth="1"/>
    <col min="757" max="757" width="9.85546875" style="94" customWidth="1"/>
    <col min="758" max="758" width="64.140625" style="94" customWidth="1"/>
    <col min="759" max="759" width="9.140625" style="94"/>
    <col min="760" max="760" width="12.85546875" style="94" customWidth="1"/>
    <col min="761" max="761" width="15.42578125" style="94" customWidth="1"/>
    <col min="762" max="762" width="19.42578125" style="94" customWidth="1"/>
    <col min="763" max="763" width="13.85546875" style="94" customWidth="1"/>
    <col min="764" max="1010" width="8.7109375" style="94" customWidth="1"/>
    <col min="1011" max="1011" width="3.42578125" style="94" customWidth="1"/>
    <col min="1012" max="1012" width="7" style="94" customWidth="1"/>
    <col min="1013" max="1013" width="9.85546875" style="94" customWidth="1"/>
    <col min="1014" max="1014" width="64.140625" style="94" customWidth="1"/>
    <col min="1015" max="1015" width="9.140625" style="94"/>
    <col min="1016" max="1016" width="12.85546875" style="94" customWidth="1"/>
    <col min="1017" max="1018" width="15.42578125" style="94" customWidth="1"/>
    <col min="1019" max="16384" width="9.140625" style="94"/>
  </cols>
  <sheetData>
    <row r="1" spans="1:60" ht="84.75" customHeight="1" x14ac:dyDescent="0.35">
      <c r="B1" s="757" t="s">
        <v>292</v>
      </c>
      <c r="C1" s="758"/>
      <c r="D1" s="758"/>
      <c r="E1" s="758"/>
      <c r="F1" s="758"/>
      <c r="G1" s="758"/>
      <c r="H1" s="759"/>
    </row>
    <row r="2" spans="1:60" s="225" customFormat="1" ht="24.95" customHeight="1" x14ac:dyDescent="0.45">
      <c r="A2" s="223"/>
      <c r="B2" s="760" t="s">
        <v>0</v>
      </c>
      <c r="C2" s="761"/>
      <c r="D2" s="761"/>
      <c r="E2" s="761"/>
      <c r="F2" s="761"/>
      <c r="G2" s="761"/>
      <c r="H2" s="762"/>
      <c r="I2" s="224"/>
      <c r="J2" s="224"/>
      <c r="K2" s="224"/>
      <c r="L2" s="224"/>
      <c r="M2" s="224"/>
      <c r="N2" s="224"/>
      <c r="O2" s="224"/>
      <c r="P2" s="224"/>
      <c r="Q2" s="224"/>
      <c r="R2" s="224"/>
      <c r="S2" s="224"/>
      <c r="T2" s="224"/>
      <c r="U2" s="224"/>
      <c r="V2" s="224"/>
      <c r="W2" s="224"/>
      <c r="X2" s="224"/>
      <c r="Y2" s="224"/>
      <c r="Z2" s="224"/>
      <c r="AA2" s="224"/>
      <c r="AB2" s="224"/>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row>
    <row r="3" spans="1:60" ht="30.75" customHeight="1" x14ac:dyDescent="0.35">
      <c r="B3" s="763" t="s">
        <v>116</v>
      </c>
      <c r="C3" s="764"/>
      <c r="D3" s="764"/>
      <c r="E3" s="764"/>
      <c r="F3" s="764"/>
      <c r="G3" s="764"/>
      <c r="H3" s="76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row>
    <row r="4" spans="1:60" ht="24.95" customHeight="1" x14ac:dyDescent="0.35">
      <c r="B4" s="291"/>
      <c r="C4" s="292"/>
      <c r="D4" s="766" t="s">
        <v>1</v>
      </c>
      <c r="E4" s="766"/>
      <c r="F4" s="766"/>
      <c r="G4" s="766"/>
      <c r="H4" s="767"/>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row>
    <row r="5" spans="1:60" ht="54.75" customHeight="1" x14ac:dyDescent="0.35">
      <c r="A5" s="86"/>
      <c r="B5" s="291"/>
      <c r="C5" s="231" t="s">
        <v>2</v>
      </c>
      <c r="D5" s="739" t="s">
        <v>3</v>
      </c>
      <c r="E5" s="739"/>
      <c r="F5" s="739"/>
      <c r="G5" s="739"/>
      <c r="H5" s="740"/>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row>
    <row r="6" spans="1:60" ht="134.25" customHeight="1" x14ac:dyDescent="0.35">
      <c r="A6" s="86"/>
      <c r="B6" s="291"/>
      <c r="C6" s="231" t="s">
        <v>4</v>
      </c>
      <c r="D6" s="739" t="s">
        <v>5</v>
      </c>
      <c r="E6" s="739"/>
      <c r="F6" s="739"/>
      <c r="G6" s="739"/>
      <c r="H6" s="740"/>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row>
    <row r="7" spans="1:60" ht="87.75" customHeight="1" x14ac:dyDescent="0.35">
      <c r="A7" s="86"/>
      <c r="B7" s="297"/>
      <c r="C7" s="231" t="s">
        <v>6</v>
      </c>
      <c r="D7" s="739" t="s">
        <v>7</v>
      </c>
      <c r="E7" s="739"/>
      <c r="F7" s="739"/>
      <c r="G7" s="739"/>
      <c r="H7" s="740"/>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row>
    <row r="8" spans="1:60" ht="87.75" customHeight="1" x14ac:dyDescent="0.35">
      <c r="A8" s="86"/>
      <c r="B8" s="297"/>
      <c r="C8" s="231" t="s">
        <v>8</v>
      </c>
      <c r="D8" s="739" t="s">
        <v>72</v>
      </c>
      <c r="E8" s="739"/>
      <c r="F8" s="739"/>
      <c r="G8" s="739"/>
      <c r="H8" s="740"/>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row>
    <row r="9" spans="1:60" ht="157.5" customHeight="1" x14ac:dyDescent="0.35">
      <c r="A9" s="86"/>
      <c r="B9" s="297"/>
      <c r="C9" s="231" t="s">
        <v>9</v>
      </c>
      <c r="D9" s="739" t="s">
        <v>52</v>
      </c>
      <c r="E9" s="739"/>
      <c r="F9" s="739"/>
      <c r="G9" s="739"/>
      <c r="H9" s="740"/>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row>
    <row r="10" spans="1:60" ht="88.5" customHeight="1" x14ac:dyDescent="0.35">
      <c r="A10" s="86"/>
      <c r="B10" s="297"/>
      <c r="C10" s="231" t="s">
        <v>10</v>
      </c>
      <c r="D10" s="739" t="s">
        <v>53</v>
      </c>
      <c r="E10" s="739"/>
      <c r="F10" s="739"/>
      <c r="G10" s="739"/>
      <c r="H10" s="740"/>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row>
    <row r="11" spans="1:60" ht="45" customHeight="1" x14ac:dyDescent="0.35">
      <c r="A11" s="86"/>
      <c r="B11" s="297"/>
      <c r="C11" s="231" t="s">
        <v>11</v>
      </c>
      <c r="D11" s="739" t="s">
        <v>12</v>
      </c>
      <c r="E11" s="739"/>
      <c r="F11" s="739"/>
      <c r="G11" s="739"/>
      <c r="H11" s="740"/>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row>
    <row r="12" spans="1:60" ht="137.25" customHeight="1" x14ac:dyDescent="0.35">
      <c r="A12" s="86"/>
      <c r="B12" s="297"/>
      <c r="C12" s="231" t="s">
        <v>13</v>
      </c>
      <c r="D12" s="739" t="s">
        <v>296</v>
      </c>
      <c r="E12" s="739"/>
      <c r="F12" s="739"/>
      <c r="G12" s="739"/>
      <c r="H12" s="740"/>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row>
    <row r="13" spans="1:60" ht="82.5" customHeight="1" x14ac:dyDescent="0.35">
      <c r="A13" s="86"/>
      <c r="B13" s="297"/>
      <c r="C13" s="231" t="s">
        <v>14</v>
      </c>
      <c r="D13" s="739" t="s">
        <v>15</v>
      </c>
      <c r="E13" s="739"/>
      <c r="F13" s="739"/>
      <c r="G13" s="739"/>
      <c r="H13" s="740"/>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row>
    <row r="14" spans="1:60" ht="100.5" customHeight="1" x14ac:dyDescent="0.35">
      <c r="A14" s="86"/>
      <c r="B14" s="297"/>
      <c r="C14" s="231" t="s">
        <v>16</v>
      </c>
      <c r="D14" s="739" t="s">
        <v>90</v>
      </c>
      <c r="E14" s="739"/>
      <c r="F14" s="739"/>
      <c r="G14" s="739"/>
      <c r="H14" s="740"/>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row>
    <row r="15" spans="1:60" ht="179.25" customHeight="1" x14ac:dyDescent="0.35">
      <c r="A15" s="86"/>
      <c r="B15" s="297"/>
      <c r="C15" s="231" t="s">
        <v>17</v>
      </c>
      <c r="D15" s="739" t="s">
        <v>18</v>
      </c>
      <c r="E15" s="739"/>
      <c r="F15" s="739"/>
      <c r="G15" s="739"/>
      <c r="H15" s="740"/>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row>
    <row r="16" spans="1:60" ht="154.5" customHeight="1" x14ac:dyDescent="0.35">
      <c r="A16" s="86"/>
      <c r="B16" s="297"/>
      <c r="C16" s="231" t="s">
        <v>19</v>
      </c>
      <c r="D16" s="739" t="s">
        <v>20</v>
      </c>
      <c r="E16" s="739"/>
      <c r="F16" s="739"/>
      <c r="G16" s="739"/>
      <c r="H16" s="740"/>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row>
    <row r="17" spans="1:64" ht="106.5" customHeight="1" x14ac:dyDescent="0.35">
      <c r="A17" s="86"/>
      <c r="B17" s="297"/>
      <c r="C17" s="231" t="s">
        <v>21</v>
      </c>
      <c r="D17" s="739" t="s">
        <v>22</v>
      </c>
      <c r="E17" s="739"/>
      <c r="F17" s="739"/>
      <c r="G17" s="739"/>
      <c r="H17" s="740"/>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row>
    <row r="18" spans="1:64" ht="86.25" customHeight="1" x14ac:dyDescent="0.35">
      <c r="A18" s="86"/>
      <c r="B18" s="297"/>
      <c r="C18" s="231" t="s">
        <v>23</v>
      </c>
      <c r="D18" s="739" t="s">
        <v>73</v>
      </c>
      <c r="E18" s="739"/>
      <c r="F18" s="739"/>
      <c r="G18" s="739"/>
      <c r="H18" s="740"/>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row>
    <row r="19" spans="1:64" ht="70.5" customHeight="1" thickBot="1" x14ac:dyDescent="0.4">
      <c r="A19" s="86"/>
      <c r="B19" s="821"/>
      <c r="C19" s="822" t="s">
        <v>24</v>
      </c>
      <c r="D19" s="823" t="s">
        <v>74</v>
      </c>
      <c r="E19" s="823"/>
      <c r="F19" s="823"/>
      <c r="G19" s="823"/>
      <c r="H19" s="824"/>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row>
    <row r="20" spans="1:64" s="85" customFormat="1" ht="56.25" x14ac:dyDescent="0.35">
      <c r="A20" s="84"/>
      <c r="B20" s="293" t="s">
        <v>25</v>
      </c>
      <c r="C20" s="294" t="s">
        <v>109</v>
      </c>
      <c r="D20" s="825" t="s">
        <v>26</v>
      </c>
      <c r="E20" s="826" t="s">
        <v>27</v>
      </c>
      <c r="F20" s="827" t="s">
        <v>28</v>
      </c>
      <c r="G20" s="828" t="s">
        <v>29</v>
      </c>
      <c r="H20" s="829" t="s">
        <v>30</v>
      </c>
    </row>
    <row r="21" spans="1:64" s="85" customFormat="1" ht="19.5" thickBot="1" x14ac:dyDescent="0.4">
      <c r="A21" s="84"/>
      <c r="B21" s="830">
        <v>1</v>
      </c>
      <c r="C21" s="831">
        <v>2</v>
      </c>
      <c r="D21" s="832">
        <v>3</v>
      </c>
      <c r="E21" s="833">
        <v>4</v>
      </c>
      <c r="F21" s="833">
        <v>5</v>
      </c>
      <c r="G21" s="834">
        <v>6</v>
      </c>
      <c r="H21" s="835">
        <v>7</v>
      </c>
    </row>
    <row r="22" spans="1:64" s="85" customFormat="1" ht="24.95" customHeight="1" x14ac:dyDescent="0.35">
      <c r="A22" s="84"/>
      <c r="B22" s="293"/>
      <c r="C22" s="294" t="s">
        <v>399</v>
      </c>
      <c r="D22" s="295" t="s">
        <v>353</v>
      </c>
      <c r="E22" s="488"/>
      <c r="F22" s="455"/>
      <c r="G22" s="298"/>
      <c r="H22" s="299"/>
    </row>
    <row r="23" spans="1:64" s="85" customFormat="1" ht="27" customHeight="1" x14ac:dyDescent="0.35">
      <c r="A23" s="84"/>
      <c r="B23" s="301">
        <v>1</v>
      </c>
      <c r="C23" s="231">
        <v>1.1000000000000001</v>
      </c>
      <c r="D23" s="263" t="s">
        <v>96</v>
      </c>
      <c r="E23" s="489" t="s">
        <v>97</v>
      </c>
      <c r="F23" s="456">
        <v>1</v>
      </c>
      <c r="G23" s="600">
        <v>0</v>
      </c>
      <c r="H23" s="547">
        <f t="shared" ref="H23" si="0">F23*G23</f>
        <v>0</v>
      </c>
    </row>
    <row r="24" spans="1:64" s="85" customFormat="1" ht="27" customHeight="1" x14ac:dyDescent="0.35">
      <c r="A24" s="84"/>
      <c r="B24" s="301">
        <v>2</v>
      </c>
      <c r="C24" s="231">
        <v>1.2</v>
      </c>
      <c r="D24" s="267" t="s">
        <v>98</v>
      </c>
      <c r="E24" s="490" t="s">
        <v>97</v>
      </c>
      <c r="F24" s="457">
        <v>1</v>
      </c>
      <c r="G24" s="600">
        <v>0</v>
      </c>
      <c r="H24" s="548">
        <f t="shared" ref="H24:H27" si="1">F24*G24</f>
        <v>0</v>
      </c>
    </row>
    <row r="25" spans="1:64" s="85" customFormat="1" ht="27" customHeight="1" x14ac:dyDescent="0.35">
      <c r="A25" s="84"/>
      <c r="B25" s="301">
        <v>3</v>
      </c>
      <c r="C25" s="231">
        <v>1.3</v>
      </c>
      <c r="D25" s="267" t="s">
        <v>100</v>
      </c>
      <c r="E25" s="490" t="s">
        <v>97</v>
      </c>
      <c r="F25" s="457">
        <v>1</v>
      </c>
      <c r="G25" s="600">
        <v>0</v>
      </c>
      <c r="H25" s="548">
        <f t="shared" si="1"/>
        <v>0</v>
      </c>
    </row>
    <row r="26" spans="1:64" s="85" customFormat="1" ht="27" customHeight="1" x14ac:dyDescent="0.35">
      <c r="A26" s="84"/>
      <c r="B26" s="301">
        <v>4</v>
      </c>
      <c r="C26" s="231">
        <v>1.4</v>
      </c>
      <c r="D26" s="267" t="s">
        <v>102</v>
      </c>
      <c r="E26" s="490" t="s">
        <v>97</v>
      </c>
      <c r="F26" s="457">
        <v>1</v>
      </c>
      <c r="G26" s="600">
        <v>0</v>
      </c>
      <c r="H26" s="548">
        <f t="shared" si="1"/>
        <v>0</v>
      </c>
    </row>
    <row r="27" spans="1:64" s="85" customFormat="1" ht="64.5" customHeight="1" x14ac:dyDescent="0.35">
      <c r="A27" s="84"/>
      <c r="B27" s="301">
        <v>5</v>
      </c>
      <c r="C27" s="231">
        <v>1.5</v>
      </c>
      <c r="D27" s="267" t="s">
        <v>104</v>
      </c>
      <c r="E27" s="490" t="s">
        <v>97</v>
      </c>
      <c r="F27" s="457">
        <v>1</v>
      </c>
      <c r="G27" s="600">
        <v>0</v>
      </c>
      <c r="H27" s="548">
        <f t="shared" si="1"/>
        <v>0</v>
      </c>
    </row>
    <row r="28" spans="1:64" s="85" customFormat="1" ht="54" customHeight="1" thickBot="1" x14ac:dyDescent="0.4">
      <c r="A28" s="84"/>
      <c r="B28" s="302">
        <v>6</v>
      </c>
      <c r="C28" s="296">
        <v>1.6</v>
      </c>
      <c r="D28" s="300" t="s">
        <v>105</v>
      </c>
      <c r="E28" s="491" t="s">
        <v>97</v>
      </c>
      <c r="F28" s="458">
        <v>1</v>
      </c>
      <c r="G28" s="600">
        <v>0</v>
      </c>
      <c r="H28" s="549">
        <f t="shared" ref="H28" si="2">F28*G28</f>
        <v>0</v>
      </c>
    </row>
    <row r="29" spans="1:64" s="85" customFormat="1" ht="24.95" customHeight="1" thickBot="1" x14ac:dyDescent="0.4">
      <c r="A29" s="84"/>
      <c r="B29" s="746" t="s">
        <v>347</v>
      </c>
      <c r="C29" s="747"/>
      <c r="D29" s="747"/>
      <c r="E29" s="747"/>
      <c r="F29" s="747"/>
      <c r="G29" s="748"/>
      <c r="H29" s="550">
        <f>SUM(H23:H28)</f>
        <v>0</v>
      </c>
    </row>
    <row r="30" spans="1:64" s="85" customFormat="1" ht="24.95" customHeight="1" x14ac:dyDescent="0.35">
      <c r="A30" s="84"/>
      <c r="B30" s="251"/>
      <c r="C30" s="218" t="s">
        <v>392</v>
      </c>
      <c r="D30" s="169" t="s">
        <v>352</v>
      </c>
      <c r="E30" s="492"/>
      <c r="F30" s="427"/>
      <c r="G30" s="427"/>
      <c r="H30" s="551"/>
    </row>
    <row r="31" spans="1:64" s="89" customFormat="1" ht="24.95" customHeight="1" x14ac:dyDescent="0.35">
      <c r="A31" s="88"/>
      <c r="B31" s="170"/>
      <c r="C31" s="179"/>
      <c r="D31" s="167" t="s">
        <v>348</v>
      </c>
      <c r="E31" s="493"/>
      <c r="F31" s="428"/>
      <c r="G31" s="428"/>
      <c r="H31" s="552"/>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row>
    <row r="32" spans="1:64" s="89" customFormat="1" ht="27.75" customHeight="1" x14ac:dyDescent="0.35">
      <c r="A32" s="88"/>
      <c r="B32" s="139">
        <v>7</v>
      </c>
      <c r="C32" s="101" t="s">
        <v>58</v>
      </c>
      <c r="D32" s="87" t="s">
        <v>78</v>
      </c>
      <c r="E32" s="494" t="s">
        <v>32</v>
      </c>
      <c r="F32" s="459">
        <v>0.47699999999999998</v>
      </c>
      <c r="G32" s="600">
        <v>0</v>
      </c>
      <c r="H32" s="548">
        <f t="shared" ref="H32:H36" si="3">F32*G32</f>
        <v>0</v>
      </c>
      <c r="I32" s="85"/>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row>
    <row r="33" spans="1:64" s="89" customFormat="1" ht="55.5" customHeight="1" x14ac:dyDescent="0.35">
      <c r="A33" s="88"/>
      <c r="B33" s="139">
        <f>B32+1</f>
        <v>8</v>
      </c>
      <c r="C33" s="101" t="s">
        <v>127</v>
      </c>
      <c r="D33" s="87" t="s">
        <v>118</v>
      </c>
      <c r="E33" s="495" t="s">
        <v>34</v>
      </c>
      <c r="F33" s="460">
        <v>3746</v>
      </c>
      <c r="G33" s="600">
        <v>0</v>
      </c>
      <c r="H33" s="548">
        <f t="shared" si="3"/>
        <v>0</v>
      </c>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row>
    <row r="34" spans="1:64" s="89" customFormat="1" ht="45" customHeight="1" x14ac:dyDescent="0.35">
      <c r="A34" s="88"/>
      <c r="B34" s="139">
        <f t="shared" ref="B34:B42" si="4">B33+1</f>
        <v>9</v>
      </c>
      <c r="C34" s="101" t="s">
        <v>127</v>
      </c>
      <c r="D34" s="87" t="s">
        <v>349</v>
      </c>
      <c r="E34" s="495" t="s">
        <v>34</v>
      </c>
      <c r="F34" s="460">
        <v>431</v>
      </c>
      <c r="G34" s="600">
        <v>0</v>
      </c>
      <c r="H34" s="548">
        <f t="shared" si="3"/>
        <v>0</v>
      </c>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row>
    <row r="35" spans="1:64" s="89" customFormat="1" ht="60.75" customHeight="1" x14ac:dyDescent="0.35">
      <c r="A35" s="88"/>
      <c r="B35" s="139">
        <f t="shared" si="4"/>
        <v>10</v>
      </c>
      <c r="C35" s="101" t="s">
        <v>127</v>
      </c>
      <c r="D35" s="87" t="s">
        <v>121</v>
      </c>
      <c r="E35" s="495" t="s">
        <v>33</v>
      </c>
      <c r="F35" s="460">
        <v>335</v>
      </c>
      <c r="G35" s="600">
        <v>0</v>
      </c>
      <c r="H35" s="548">
        <f t="shared" si="3"/>
        <v>0</v>
      </c>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row>
    <row r="36" spans="1:64" s="89" customFormat="1" ht="24.95" customHeight="1" x14ac:dyDescent="0.35">
      <c r="A36" s="88"/>
      <c r="B36" s="139">
        <f t="shared" si="4"/>
        <v>11</v>
      </c>
      <c r="C36" s="101" t="s">
        <v>127</v>
      </c>
      <c r="D36" s="87" t="s">
        <v>350</v>
      </c>
      <c r="E36" s="495" t="s">
        <v>34</v>
      </c>
      <c r="F36" s="460">
        <v>7</v>
      </c>
      <c r="G36" s="600">
        <v>0</v>
      </c>
      <c r="H36" s="548">
        <f t="shared" si="3"/>
        <v>0</v>
      </c>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row>
    <row r="37" spans="1:64" s="88" customFormat="1" ht="54.75" customHeight="1" x14ac:dyDescent="0.35">
      <c r="B37" s="139">
        <f t="shared" si="4"/>
        <v>12</v>
      </c>
      <c r="C37" s="101" t="s">
        <v>391</v>
      </c>
      <c r="D37" s="87" t="s">
        <v>119</v>
      </c>
      <c r="E37" s="495" t="s">
        <v>34</v>
      </c>
      <c r="F37" s="460">
        <v>79</v>
      </c>
      <c r="G37" s="600">
        <v>0</v>
      </c>
      <c r="H37" s="548">
        <f t="shared" ref="H37:H42" si="5">F37*G37</f>
        <v>0</v>
      </c>
    </row>
    <row r="38" spans="1:64" s="89" customFormat="1" ht="24.95" customHeight="1" x14ac:dyDescent="0.35">
      <c r="A38" s="88"/>
      <c r="B38" s="139">
        <f t="shared" si="4"/>
        <v>13</v>
      </c>
      <c r="C38" s="101" t="s">
        <v>82</v>
      </c>
      <c r="D38" s="87" t="s">
        <v>346</v>
      </c>
      <c r="E38" s="495" t="s">
        <v>33</v>
      </c>
      <c r="F38" s="460">
        <v>64</v>
      </c>
      <c r="G38" s="600">
        <v>0</v>
      </c>
      <c r="H38" s="548">
        <f t="shared" si="5"/>
        <v>0</v>
      </c>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row>
    <row r="39" spans="1:64" s="89" customFormat="1" ht="24.95" customHeight="1" x14ac:dyDescent="0.35">
      <c r="A39" s="88"/>
      <c r="B39" s="139">
        <f t="shared" si="4"/>
        <v>14</v>
      </c>
      <c r="C39" s="309" t="s">
        <v>60</v>
      </c>
      <c r="D39" s="102" t="s">
        <v>404</v>
      </c>
      <c r="E39" s="496" t="s">
        <v>36</v>
      </c>
      <c r="F39" s="461">
        <v>5</v>
      </c>
      <c r="G39" s="600">
        <v>0</v>
      </c>
      <c r="H39" s="548">
        <f t="shared" si="5"/>
        <v>0</v>
      </c>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row>
    <row r="40" spans="1:64" s="89" customFormat="1" ht="54" customHeight="1" x14ac:dyDescent="0.35">
      <c r="A40" s="88"/>
      <c r="B40" s="139">
        <f t="shared" si="4"/>
        <v>15</v>
      </c>
      <c r="C40" s="101" t="s">
        <v>68</v>
      </c>
      <c r="D40" s="87" t="s">
        <v>120</v>
      </c>
      <c r="E40" s="495" t="s">
        <v>33</v>
      </c>
      <c r="F40" s="460">
        <v>64</v>
      </c>
      <c r="G40" s="600">
        <v>0</v>
      </c>
      <c r="H40" s="548">
        <f t="shared" si="5"/>
        <v>0</v>
      </c>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row>
    <row r="41" spans="1:64" s="89" customFormat="1" ht="44.25" customHeight="1" x14ac:dyDescent="0.35">
      <c r="A41" s="88"/>
      <c r="B41" s="139">
        <f t="shared" si="4"/>
        <v>16</v>
      </c>
      <c r="C41" s="101"/>
      <c r="D41" s="87" t="s">
        <v>117</v>
      </c>
      <c r="E41" s="495" t="s">
        <v>33</v>
      </c>
      <c r="F41" s="460">
        <v>300</v>
      </c>
      <c r="G41" s="600">
        <v>0</v>
      </c>
      <c r="H41" s="548">
        <f t="shared" si="5"/>
        <v>0</v>
      </c>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row>
    <row r="42" spans="1:64" s="89" customFormat="1" ht="24.95" customHeight="1" x14ac:dyDescent="0.35">
      <c r="A42" s="88"/>
      <c r="B42" s="139">
        <f t="shared" si="4"/>
        <v>17</v>
      </c>
      <c r="C42" s="101"/>
      <c r="D42" s="87" t="s">
        <v>403</v>
      </c>
      <c r="E42" s="495" t="s">
        <v>36</v>
      </c>
      <c r="F42" s="460">
        <v>1</v>
      </c>
      <c r="G42" s="600">
        <v>0</v>
      </c>
      <c r="H42" s="548">
        <f t="shared" si="5"/>
        <v>0</v>
      </c>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row>
    <row r="43" spans="1:64" s="89" customFormat="1" ht="24.95" customHeight="1" x14ac:dyDescent="0.35">
      <c r="A43" s="88"/>
      <c r="B43" s="720" t="s">
        <v>354</v>
      </c>
      <c r="C43" s="721"/>
      <c r="D43" s="721"/>
      <c r="E43" s="721"/>
      <c r="F43" s="721"/>
      <c r="G43" s="722"/>
      <c r="H43" s="553">
        <f>SUM(H32:H42)</f>
        <v>0</v>
      </c>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row>
    <row r="44" spans="1:64" s="89" customFormat="1" ht="26.25" customHeight="1" x14ac:dyDescent="0.35">
      <c r="A44" s="88"/>
      <c r="B44" s="303"/>
      <c r="C44" s="216" t="s">
        <v>393</v>
      </c>
      <c r="D44" s="161" t="s">
        <v>355</v>
      </c>
      <c r="E44" s="162"/>
      <c r="F44" s="163"/>
      <c r="G44" s="163"/>
      <c r="H44" s="554"/>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row>
    <row r="45" spans="1:64" s="89" customFormat="1" ht="63" customHeight="1" x14ac:dyDescent="0.35">
      <c r="A45" s="88"/>
      <c r="B45" s="139">
        <v>17</v>
      </c>
      <c r="C45" s="101" t="s">
        <v>61</v>
      </c>
      <c r="D45" s="87" t="s">
        <v>80</v>
      </c>
      <c r="E45" s="494" t="s">
        <v>35</v>
      </c>
      <c r="F45" s="459">
        <v>962</v>
      </c>
      <c r="G45" s="600">
        <v>0</v>
      </c>
      <c r="H45" s="548">
        <f t="shared" ref="H45:H46" si="6">F45*G45</f>
        <v>0</v>
      </c>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row>
    <row r="46" spans="1:64" s="91" customFormat="1" ht="25.5" customHeight="1" x14ac:dyDescent="0.35">
      <c r="A46" s="90"/>
      <c r="B46" s="139">
        <v>18</v>
      </c>
      <c r="C46" s="101" t="s">
        <v>64</v>
      </c>
      <c r="D46" s="87" t="s">
        <v>83</v>
      </c>
      <c r="E46" s="495" t="s">
        <v>34</v>
      </c>
      <c r="F46" s="460">
        <v>2909</v>
      </c>
      <c r="G46" s="600">
        <v>0</v>
      </c>
      <c r="H46" s="548">
        <f t="shared" si="6"/>
        <v>0</v>
      </c>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row>
    <row r="47" spans="1:64" s="89" customFormat="1" ht="24.95" customHeight="1" x14ac:dyDescent="0.35">
      <c r="A47" s="88"/>
      <c r="B47" s="720" t="s">
        <v>356</v>
      </c>
      <c r="C47" s="721"/>
      <c r="D47" s="721"/>
      <c r="E47" s="721"/>
      <c r="F47" s="721"/>
      <c r="G47" s="722"/>
      <c r="H47" s="555">
        <f>SUM(H45:H46)</f>
        <v>0</v>
      </c>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row>
    <row r="48" spans="1:64" s="89" customFormat="1" ht="24.95" customHeight="1" x14ac:dyDescent="0.35">
      <c r="A48" s="88"/>
      <c r="B48" s="304"/>
      <c r="C48" s="217" t="s">
        <v>394</v>
      </c>
      <c r="D48" s="166" t="s">
        <v>357</v>
      </c>
      <c r="E48" s="162"/>
      <c r="F48" s="163"/>
      <c r="G48" s="163"/>
      <c r="H48" s="554"/>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row>
    <row r="49" spans="1:64" s="89" customFormat="1" ht="51" customHeight="1" x14ac:dyDescent="0.35">
      <c r="A49" s="88"/>
      <c r="B49" s="139">
        <v>19</v>
      </c>
      <c r="C49" s="231" t="s">
        <v>66</v>
      </c>
      <c r="D49" s="87" t="s">
        <v>336</v>
      </c>
      <c r="E49" s="495" t="s">
        <v>35</v>
      </c>
      <c r="F49" s="460">
        <v>591</v>
      </c>
      <c r="G49" s="600">
        <v>0</v>
      </c>
      <c r="H49" s="548">
        <f t="shared" ref="H49:H51" si="7">F49*G49</f>
        <v>0</v>
      </c>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row>
    <row r="50" spans="1:64" ht="69.75" customHeight="1" x14ac:dyDescent="0.35">
      <c r="A50" s="92"/>
      <c r="B50" s="139">
        <v>20</v>
      </c>
      <c r="C50" s="231" t="s">
        <v>66</v>
      </c>
      <c r="D50" s="87" t="s">
        <v>475</v>
      </c>
      <c r="E50" s="495" t="s">
        <v>35</v>
      </c>
      <c r="F50" s="460">
        <v>191</v>
      </c>
      <c r="G50" s="600">
        <v>0</v>
      </c>
      <c r="H50" s="548">
        <f t="shared" si="7"/>
        <v>0</v>
      </c>
      <c r="I50" s="93"/>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row>
    <row r="51" spans="1:64" s="89" customFormat="1" ht="45.75" customHeight="1" x14ac:dyDescent="0.35">
      <c r="A51" s="88"/>
      <c r="B51" s="139">
        <v>21</v>
      </c>
      <c r="C51" s="231" t="s">
        <v>396</v>
      </c>
      <c r="D51" s="87" t="s">
        <v>122</v>
      </c>
      <c r="E51" s="495" t="s">
        <v>34</v>
      </c>
      <c r="F51" s="460">
        <v>3885</v>
      </c>
      <c r="G51" s="600">
        <v>0</v>
      </c>
      <c r="H51" s="548">
        <f t="shared" si="7"/>
        <v>0</v>
      </c>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row>
    <row r="52" spans="1:64" ht="90" customHeight="1" x14ac:dyDescent="0.35">
      <c r="A52" s="95"/>
      <c r="B52" s="139">
        <v>22</v>
      </c>
      <c r="C52" s="231" t="s">
        <v>395</v>
      </c>
      <c r="D52" s="87" t="s">
        <v>474</v>
      </c>
      <c r="E52" s="495" t="s">
        <v>34</v>
      </c>
      <c r="F52" s="460">
        <v>3885</v>
      </c>
      <c r="G52" s="600">
        <v>0</v>
      </c>
      <c r="H52" s="548">
        <f t="shared" ref="H52:H56" si="8">F52*G52</f>
        <v>0</v>
      </c>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row>
    <row r="53" spans="1:64" s="89" customFormat="1" ht="87" customHeight="1" x14ac:dyDescent="0.35">
      <c r="A53" s="88"/>
      <c r="B53" s="139">
        <v>23</v>
      </c>
      <c r="C53" s="231" t="s">
        <v>397</v>
      </c>
      <c r="D53" s="87" t="s">
        <v>351</v>
      </c>
      <c r="E53" s="495" t="s">
        <v>34</v>
      </c>
      <c r="F53" s="460">
        <v>3807</v>
      </c>
      <c r="G53" s="600">
        <v>0</v>
      </c>
      <c r="H53" s="548">
        <f t="shared" si="8"/>
        <v>0</v>
      </c>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row>
    <row r="54" spans="1:64" s="89" customFormat="1" ht="54" customHeight="1" x14ac:dyDescent="0.35">
      <c r="A54" s="88"/>
      <c r="B54" s="139">
        <v>24</v>
      </c>
      <c r="C54" s="231" t="s">
        <v>69</v>
      </c>
      <c r="D54" s="87" t="s">
        <v>382</v>
      </c>
      <c r="E54" s="495" t="s">
        <v>33</v>
      </c>
      <c r="F54" s="460">
        <v>411</v>
      </c>
      <c r="G54" s="600">
        <v>0</v>
      </c>
      <c r="H54" s="548">
        <f t="shared" si="8"/>
        <v>0</v>
      </c>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row>
    <row r="55" spans="1:64" s="89" customFormat="1" ht="50.25" customHeight="1" x14ac:dyDescent="0.35">
      <c r="A55" s="88"/>
      <c r="B55" s="139">
        <v>25</v>
      </c>
      <c r="C55" s="231" t="s">
        <v>69</v>
      </c>
      <c r="D55" s="87" t="s">
        <v>405</v>
      </c>
      <c r="E55" s="495" t="s">
        <v>33</v>
      </c>
      <c r="F55" s="460">
        <v>256</v>
      </c>
      <c r="G55" s="600">
        <v>0</v>
      </c>
      <c r="H55" s="548">
        <f t="shared" si="8"/>
        <v>0</v>
      </c>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row>
    <row r="56" spans="1:64" s="89" customFormat="1" ht="43.5" customHeight="1" x14ac:dyDescent="0.35">
      <c r="A56" s="88"/>
      <c r="B56" s="139">
        <v>26</v>
      </c>
      <c r="C56" s="231" t="s">
        <v>398</v>
      </c>
      <c r="D56" s="87" t="s">
        <v>448</v>
      </c>
      <c r="E56" s="497" t="s">
        <v>34</v>
      </c>
      <c r="F56" s="460">
        <v>956</v>
      </c>
      <c r="G56" s="600">
        <v>0</v>
      </c>
      <c r="H56" s="548">
        <f t="shared" si="8"/>
        <v>0</v>
      </c>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8"/>
      <c r="BH56" s="88"/>
      <c r="BI56" s="88"/>
      <c r="BJ56" s="88"/>
      <c r="BK56" s="88"/>
      <c r="BL56" s="88"/>
    </row>
    <row r="57" spans="1:64" s="89" customFormat="1" ht="24.95" customHeight="1" x14ac:dyDescent="0.35">
      <c r="A57" s="88"/>
      <c r="B57" s="720" t="s">
        <v>358</v>
      </c>
      <c r="C57" s="721"/>
      <c r="D57" s="721"/>
      <c r="E57" s="749"/>
      <c r="F57" s="749"/>
      <c r="G57" s="750"/>
      <c r="H57" s="553">
        <f>SUM(H49:H56)</f>
        <v>0</v>
      </c>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row>
    <row r="58" spans="1:64" s="88" customFormat="1" ht="24.95" customHeight="1" x14ac:dyDescent="0.35">
      <c r="B58" s="305"/>
      <c r="C58" s="180"/>
      <c r="D58" s="165" t="s">
        <v>359</v>
      </c>
      <c r="E58" s="164"/>
      <c r="F58" s="462"/>
      <c r="G58" s="150"/>
      <c r="H58" s="556"/>
    </row>
    <row r="59" spans="1:64" s="88" customFormat="1" ht="49.5" customHeight="1" x14ac:dyDescent="0.35">
      <c r="B59" s="139">
        <v>27</v>
      </c>
      <c r="C59" s="101"/>
      <c r="D59" s="87" t="s">
        <v>491</v>
      </c>
      <c r="E59" s="494" t="s">
        <v>33</v>
      </c>
      <c r="F59" s="459">
        <v>82</v>
      </c>
      <c r="G59" s="600">
        <v>0</v>
      </c>
      <c r="H59" s="548">
        <f t="shared" ref="H59" si="9">F59*G59</f>
        <v>0</v>
      </c>
    </row>
    <row r="60" spans="1:64" s="89" customFormat="1" ht="24.95" customHeight="1" x14ac:dyDescent="0.35">
      <c r="A60" s="88"/>
      <c r="B60" s="741" t="s">
        <v>364</v>
      </c>
      <c r="C60" s="726"/>
      <c r="D60" s="726"/>
      <c r="E60" s="726"/>
      <c r="F60" s="726"/>
      <c r="G60" s="726"/>
      <c r="H60" s="553">
        <f>SUM(H59:H59)</f>
        <v>0</v>
      </c>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row>
    <row r="61" spans="1:64" s="89" customFormat="1" ht="20.100000000000001" customHeight="1" x14ac:dyDescent="0.35">
      <c r="A61" s="88"/>
      <c r="B61" s="168"/>
      <c r="C61" s="181"/>
      <c r="D61" s="706" t="s">
        <v>360</v>
      </c>
      <c r="E61" s="706"/>
      <c r="F61" s="706"/>
      <c r="G61" s="706"/>
      <c r="H61" s="555">
        <f>H43</f>
        <v>0</v>
      </c>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row>
    <row r="62" spans="1:64" s="89" customFormat="1" ht="20.100000000000001" customHeight="1" x14ac:dyDescent="0.35">
      <c r="A62" s="88"/>
      <c r="B62" s="306"/>
      <c r="C62" s="182"/>
      <c r="D62" s="706" t="s">
        <v>361</v>
      </c>
      <c r="E62" s="706"/>
      <c r="F62" s="706"/>
      <c r="G62" s="706"/>
      <c r="H62" s="555">
        <f>H47</f>
        <v>0</v>
      </c>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row>
    <row r="63" spans="1:64" s="89" customFormat="1" ht="20.100000000000001" customHeight="1" x14ac:dyDescent="0.35">
      <c r="A63" s="88"/>
      <c r="B63" s="307"/>
      <c r="C63" s="182"/>
      <c r="D63" s="706" t="s">
        <v>362</v>
      </c>
      <c r="E63" s="706"/>
      <c r="F63" s="706"/>
      <c r="G63" s="706"/>
      <c r="H63" s="555">
        <f>H57</f>
        <v>0</v>
      </c>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row>
    <row r="64" spans="1:64" s="89" customFormat="1" ht="20.100000000000001" customHeight="1" thickBot="1" x14ac:dyDescent="0.4">
      <c r="A64" s="88"/>
      <c r="B64" s="329"/>
      <c r="C64" s="317"/>
      <c r="D64" s="707" t="s">
        <v>363</v>
      </c>
      <c r="E64" s="707"/>
      <c r="F64" s="707"/>
      <c r="G64" s="707"/>
      <c r="H64" s="553">
        <f>H60</f>
        <v>0</v>
      </c>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row>
    <row r="65" spans="1:64" s="89" customFormat="1" ht="24.95" customHeight="1" thickBot="1" x14ac:dyDescent="0.4">
      <c r="A65" s="88"/>
      <c r="B65" s="751" t="s">
        <v>365</v>
      </c>
      <c r="C65" s="752"/>
      <c r="D65" s="752"/>
      <c r="E65" s="752"/>
      <c r="F65" s="752"/>
      <c r="G65" s="753"/>
      <c r="H65" s="550">
        <f>SUM(H61:H64)</f>
        <v>0</v>
      </c>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row>
    <row r="66" spans="1:64" s="89" customFormat="1" ht="24.95" customHeight="1" x14ac:dyDescent="0.35">
      <c r="A66" s="88"/>
      <c r="B66" s="330"/>
      <c r="C66" s="183"/>
      <c r="D66" s="159" t="s">
        <v>401</v>
      </c>
      <c r="E66" s="226"/>
      <c r="F66" s="463"/>
      <c r="G66" s="153"/>
      <c r="H66" s="557"/>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row>
    <row r="67" spans="1:64" s="89" customFormat="1" ht="24.95" customHeight="1" x14ac:dyDescent="0.25">
      <c r="A67" s="88"/>
      <c r="B67" s="331"/>
      <c r="C67" s="184"/>
      <c r="D67" s="219" t="s">
        <v>123</v>
      </c>
      <c r="E67" s="498"/>
      <c r="F67" s="431"/>
      <c r="G67" s="431"/>
      <c r="H67" s="55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88"/>
      <c r="BI67" s="88"/>
      <c r="BJ67" s="88"/>
      <c r="BK67" s="88"/>
      <c r="BL67" s="88"/>
    </row>
    <row r="68" spans="1:64" s="89" customFormat="1" ht="50.25" customHeight="1" x14ac:dyDescent="0.35">
      <c r="A68" s="88"/>
      <c r="B68" s="139">
        <v>28</v>
      </c>
      <c r="C68" s="101" t="s">
        <v>59</v>
      </c>
      <c r="D68" s="143" t="s">
        <v>342</v>
      </c>
      <c r="E68" s="494" t="s">
        <v>97</v>
      </c>
      <c r="F68" s="459">
        <v>1</v>
      </c>
      <c r="G68" s="600">
        <v>0</v>
      </c>
      <c r="H68" s="548">
        <f t="shared" ref="H68:H69" si="10">F68*G68</f>
        <v>0</v>
      </c>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88"/>
      <c r="BC68" s="88"/>
      <c r="BD68" s="88"/>
      <c r="BE68" s="88"/>
      <c r="BF68" s="88"/>
      <c r="BG68" s="88"/>
      <c r="BH68" s="88"/>
      <c r="BI68" s="88"/>
      <c r="BJ68" s="88"/>
      <c r="BK68" s="88"/>
      <c r="BL68" s="88"/>
    </row>
    <row r="69" spans="1:64" s="89" customFormat="1" ht="60.75" customHeight="1" x14ac:dyDescent="0.35">
      <c r="A69" s="88"/>
      <c r="B69" s="139">
        <v>29</v>
      </c>
      <c r="C69" s="101" t="s">
        <v>58</v>
      </c>
      <c r="D69" s="143" t="s">
        <v>124</v>
      </c>
      <c r="E69" s="495" t="s">
        <v>33</v>
      </c>
      <c r="F69" s="460">
        <v>41.31</v>
      </c>
      <c r="G69" s="600">
        <v>0</v>
      </c>
      <c r="H69" s="548">
        <f t="shared" si="10"/>
        <v>0</v>
      </c>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row>
    <row r="70" spans="1:64" ht="24.95" customHeight="1" x14ac:dyDescent="0.35">
      <c r="A70" s="85"/>
      <c r="B70" s="742" t="s">
        <v>366</v>
      </c>
      <c r="C70" s="725"/>
      <c r="D70" s="725"/>
      <c r="E70" s="725"/>
      <c r="F70" s="725"/>
      <c r="G70" s="743"/>
      <c r="H70" s="555">
        <f>SUM(H68:H69)</f>
        <v>0</v>
      </c>
      <c r="AE70" s="85"/>
      <c r="AF70" s="85"/>
      <c r="AG70" s="85"/>
      <c r="AH70" s="85"/>
      <c r="AI70" s="85"/>
      <c r="AJ70" s="85"/>
      <c r="AK70" s="85"/>
      <c r="AL70" s="85"/>
      <c r="AM70" s="85"/>
      <c r="AN70" s="85"/>
      <c r="AO70" s="85"/>
      <c r="AP70" s="85"/>
      <c r="AQ70" s="85"/>
      <c r="AR70" s="85"/>
      <c r="AS70" s="85"/>
      <c r="AT70" s="85"/>
      <c r="AU70" s="85"/>
      <c r="AV70" s="85"/>
      <c r="AW70" s="85"/>
      <c r="AX70" s="85"/>
      <c r="AY70" s="85"/>
      <c r="AZ70" s="85"/>
      <c r="BA70" s="85"/>
      <c r="BB70" s="85"/>
      <c r="BC70" s="85"/>
      <c r="BD70" s="85"/>
      <c r="BE70" s="85"/>
      <c r="BF70" s="85"/>
      <c r="BG70" s="85"/>
      <c r="BH70" s="85"/>
      <c r="BI70" s="85"/>
      <c r="BJ70" s="85"/>
      <c r="BK70" s="85"/>
      <c r="BL70" s="85"/>
    </row>
    <row r="71" spans="1:64" ht="24.95" customHeight="1" x14ac:dyDescent="0.25">
      <c r="A71" s="85"/>
      <c r="B71" s="332"/>
      <c r="C71" s="185"/>
      <c r="D71" s="96" t="s">
        <v>125</v>
      </c>
      <c r="E71" s="498"/>
      <c r="F71" s="431"/>
      <c r="G71" s="431"/>
      <c r="H71" s="558"/>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row>
    <row r="72" spans="1:64" ht="42" customHeight="1" x14ac:dyDescent="0.35">
      <c r="A72" s="85"/>
      <c r="B72" s="139">
        <v>30</v>
      </c>
      <c r="C72" s="101" t="s">
        <v>61</v>
      </c>
      <c r="D72" s="143" t="s">
        <v>367</v>
      </c>
      <c r="E72" s="495" t="s">
        <v>35</v>
      </c>
      <c r="F72" s="460">
        <v>117.51</v>
      </c>
      <c r="G72" s="600">
        <v>0</v>
      </c>
      <c r="H72" s="548">
        <f t="shared" ref="H72:H76" si="11">F72*G72</f>
        <v>0</v>
      </c>
      <c r="AE72" s="85"/>
      <c r="AF72" s="85"/>
      <c r="AG72" s="85"/>
      <c r="AH72" s="85"/>
      <c r="AI72" s="85"/>
      <c r="AJ72" s="85"/>
      <c r="AK72" s="85"/>
      <c r="AL72" s="85"/>
      <c r="AM72" s="85"/>
      <c r="AN72" s="85"/>
      <c r="AO72" s="85"/>
      <c r="AP72" s="85"/>
      <c r="AQ72" s="85"/>
      <c r="AR72" s="85"/>
      <c r="AS72" s="85"/>
      <c r="AT72" s="85"/>
      <c r="AU72" s="85"/>
      <c r="AV72" s="85"/>
      <c r="AW72" s="85"/>
      <c r="AX72" s="85"/>
      <c r="AY72" s="85"/>
      <c r="AZ72" s="85"/>
      <c r="BA72" s="85"/>
      <c r="BB72" s="85"/>
      <c r="BC72" s="85"/>
      <c r="BD72" s="85"/>
      <c r="BE72" s="85"/>
      <c r="BF72" s="85"/>
      <c r="BG72" s="85"/>
      <c r="BH72" s="85"/>
      <c r="BI72" s="85"/>
      <c r="BJ72" s="85"/>
      <c r="BK72" s="85"/>
      <c r="BL72" s="85"/>
    </row>
    <row r="73" spans="1:64" ht="24.95" customHeight="1" x14ac:dyDescent="0.35">
      <c r="A73" s="85"/>
      <c r="B73" s="139">
        <v>31</v>
      </c>
      <c r="C73" s="101" t="s">
        <v>61</v>
      </c>
      <c r="D73" s="143" t="s">
        <v>126</v>
      </c>
      <c r="E73" s="495" t="s">
        <v>35</v>
      </c>
      <c r="F73" s="460">
        <v>13.06</v>
      </c>
      <c r="G73" s="600">
        <v>0</v>
      </c>
      <c r="H73" s="548">
        <f t="shared" si="11"/>
        <v>0</v>
      </c>
      <c r="AE73" s="85"/>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row>
    <row r="74" spans="1:64" ht="24.95" customHeight="1" x14ac:dyDescent="0.35">
      <c r="A74" s="85"/>
      <c r="B74" s="139">
        <v>32</v>
      </c>
      <c r="C74" s="101" t="s">
        <v>61</v>
      </c>
      <c r="D74" s="143" t="s">
        <v>128</v>
      </c>
      <c r="E74" s="495" t="s">
        <v>35</v>
      </c>
      <c r="F74" s="460">
        <v>77.66</v>
      </c>
      <c r="G74" s="600">
        <v>0</v>
      </c>
      <c r="H74" s="548">
        <f t="shared" si="11"/>
        <v>0</v>
      </c>
      <c r="AE74" s="85"/>
      <c r="AF74" s="85"/>
      <c r="AG74" s="85"/>
      <c r="AH74" s="85"/>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row>
    <row r="75" spans="1:64" s="85" customFormat="1" ht="52.5" customHeight="1" x14ac:dyDescent="0.35">
      <c r="B75" s="139">
        <v>33</v>
      </c>
      <c r="C75" s="101" t="s">
        <v>62</v>
      </c>
      <c r="D75" s="143" t="s">
        <v>129</v>
      </c>
      <c r="E75" s="495" t="s">
        <v>35</v>
      </c>
      <c r="F75" s="460">
        <v>39.35</v>
      </c>
      <c r="G75" s="600">
        <v>0</v>
      </c>
      <c r="H75" s="548">
        <f t="shared" si="11"/>
        <v>0</v>
      </c>
    </row>
    <row r="76" spans="1:64" s="85" customFormat="1" ht="48.75" customHeight="1" x14ac:dyDescent="0.35">
      <c r="B76" s="139">
        <v>34</v>
      </c>
      <c r="C76" s="101" t="s">
        <v>66</v>
      </c>
      <c r="D76" s="143" t="s">
        <v>130</v>
      </c>
      <c r="E76" s="495" t="s">
        <v>35</v>
      </c>
      <c r="F76" s="460">
        <v>13.05</v>
      </c>
      <c r="G76" s="600">
        <v>0</v>
      </c>
      <c r="H76" s="548">
        <f t="shared" si="11"/>
        <v>0</v>
      </c>
    </row>
    <row r="77" spans="1:64" s="85" customFormat="1" ht="24.95" customHeight="1" x14ac:dyDescent="0.35">
      <c r="B77" s="742" t="s">
        <v>131</v>
      </c>
      <c r="C77" s="725"/>
      <c r="D77" s="725"/>
      <c r="E77" s="725"/>
      <c r="F77" s="725"/>
      <c r="G77" s="725"/>
      <c r="H77" s="555">
        <f>SUM(H72:H76)</f>
        <v>0</v>
      </c>
    </row>
    <row r="78" spans="1:64" s="85" customFormat="1" ht="24.95" customHeight="1" x14ac:dyDescent="0.25">
      <c r="B78" s="333"/>
      <c r="C78" s="186"/>
      <c r="D78" s="96" t="s">
        <v>132</v>
      </c>
      <c r="E78" s="498"/>
      <c r="F78" s="431"/>
      <c r="G78" s="431"/>
      <c r="H78" s="558"/>
    </row>
    <row r="79" spans="1:64" s="85" customFormat="1" ht="20.100000000000001" customHeight="1" x14ac:dyDescent="0.35">
      <c r="B79" s="139">
        <v>35</v>
      </c>
      <c r="C79" s="101"/>
      <c r="D79" s="143" t="s">
        <v>133</v>
      </c>
      <c r="E79" s="495" t="s">
        <v>35</v>
      </c>
      <c r="F79" s="460">
        <v>4.96</v>
      </c>
      <c r="G79" s="600">
        <v>0</v>
      </c>
      <c r="H79" s="548">
        <f t="shared" ref="H79:H82" si="12">F79*G79</f>
        <v>0</v>
      </c>
    </row>
    <row r="80" spans="1:64" s="85" customFormat="1" ht="20.100000000000001" customHeight="1" x14ac:dyDescent="0.35">
      <c r="B80" s="139">
        <v>36</v>
      </c>
      <c r="C80" s="101"/>
      <c r="D80" s="143" t="s">
        <v>134</v>
      </c>
      <c r="E80" s="495" t="s">
        <v>35</v>
      </c>
      <c r="F80" s="460">
        <v>16.53</v>
      </c>
      <c r="G80" s="600">
        <v>0</v>
      </c>
      <c r="H80" s="548">
        <f t="shared" si="12"/>
        <v>0</v>
      </c>
    </row>
    <row r="81" spans="2:8" s="85" customFormat="1" ht="20.100000000000001" customHeight="1" x14ac:dyDescent="0.35">
      <c r="B81" s="139">
        <v>37</v>
      </c>
      <c r="C81" s="101"/>
      <c r="D81" s="143" t="s">
        <v>135</v>
      </c>
      <c r="E81" s="495" t="s">
        <v>35</v>
      </c>
      <c r="F81" s="460">
        <v>14.98</v>
      </c>
      <c r="G81" s="600">
        <v>0</v>
      </c>
      <c r="H81" s="548">
        <f t="shared" si="12"/>
        <v>0</v>
      </c>
    </row>
    <row r="82" spans="2:8" s="85" customFormat="1" ht="20.100000000000001" customHeight="1" x14ac:dyDescent="0.35">
      <c r="B82" s="139">
        <v>38</v>
      </c>
      <c r="C82" s="101"/>
      <c r="D82" s="143" t="s">
        <v>136</v>
      </c>
      <c r="E82" s="495" t="s">
        <v>137</v>
      </c>
      <c r="F82" s="460">
        <v>3237.88</v>
      </c>
      <c r="G82" s="600">
        <v>0</v>
      </c>
      <c r="H82" s="548">
        <f t="shared" si="12"/>
        <v>0</v>
      </c>
    </row>
    <row r="83" spans="2:8" s="85" customFormat="1" ht="24.95" customHeight="1" x14ac:dyDescent="0.35">
      <c r="B83" s="742" t="s">
        <v>138</v>
      </c>
      <c r="C83" s="725"/>
      <c r="D83" s="725"/>
      <c r="E83" s="725"/>
      <c r="F83" s="725"/>
      <c r="G83" s="725"/>
      <c r="H83" s="555">
        <f>SUM(H79:H82)</f>
        <v>0</v>
      </c>
    </row>
    <row r="84" spans="2:8" s="85" customFormat="1" ht="24.95" customHeight="1" x14ac:dyDescent="0.25">
      <c r="B84" s="334"/>
      <c r="C84" s="187"/>
      <c r="D84" s="147" t="s">
        <v>139</v>
      </c>
      <c r="E84" s="498"/>
      <c r="F84" s="431"/>
      <c r="G84" s="431"/>
      <c r="H84" s="558"/>
    </row>
    <row r="85" spans="2:8" s="85" customFormat="1" ht="20.100000000000001" customHeight="1" x14ac:dyDescent="0.35">
      <c r="B85" s="139">
        <v>39</v>
      </c>
      <c r="C85" s="101"/>
      <c r="D85" s="143" t="s">
        <v>133</v>
      </c>
      <c r="E85" s="495" t="s">
        <v>35</v>
      </c>
      <c r="F85" s="460">
        <v>1.79</v>
      </c>
      <c r="G85" s="600">
        <v>0</v>
      </c>
      <c r="H85" s="548">
        <f t="shared" ref="H85:H88" si="13">F85*G85</f>
        <v>0</v>
      </c>
    </row>
    <row r="86" spans="2:8" s="85" customFormat="1" ht="20.100000000000001" customHeight="1" x14ac:dyDescent="0.35">
      <c r="B86" s="139">
        <v>40</v>
      </c>
      <c r="C86" s="101"/>
      <c r="D86" s="143" t="s">
        <v>134</v>
      </c>
      <c r="E86" s="495" t="s">
        <v>35</v>
      </c>
      <c r="F86" s="460">
        <v>7.14</v>
      </c>
      <c r="G86" s="600">
        <v>0</v>
      </c>
      <c r="H86" s="548">
        <f t="shared" si="13"/>
        <v>0</v>
      </c>
    </row>
    <row r="87" spans="2:8" s="85" customFormat="1" ht="20.100000000000001" customHeight="1" x14ac:dyDescent="0.35">
      <c r="B87" s="139">
        <v>41</v>
      </c>
      <c r="C87" s="101"/>
      <c r="D87" s="143" t="s">
        <v>135</v>
      </c>
      <c r="E87" s="495" t="s">
        <v>35</v>
      </c>
      <c r="F87" s="460">
        <v>5.87</v>
      </c>
      <c r="G87" s="600">
        <v>0</v>
      </c>
      <c r="H87" s="548">
        <f t="shared" si="13"/>
        <v>0</v>
      </c>
    </row>
    <row r="88" spans="2:8" s="85" customFormat="1" ht="20.100000000000001" customHeight="1" x14ac:dyDescent="0.35">
      <c r="B88" s="139">
        <v>42</v>
      </c>
      <c r="C88" s="101"/>
      <c r="D88" s="143" t="s">
        <v>140</v>
      </c>
      <c r="E88" s="495" t="s">
        <v>137</v>
      </c>
      <c r="F88" s="460">
        <v>506</v>
      </c>
      <c r="G88" s="600">
        <v>0</v>
      </c>
      <c r="H88" s="548">
        <f t="shared" si="13"/>
        <v>0</v>
      </c>
    </row>
    <row r="89" spans="2:8" s="85" customFormat="1" ht="24.95" customHeight="1" x14ac:dyDescent="0.35">
      <c r="B89" s="744" t="s">
        <v>500</v>
      </c>
      <c r="C89" s="745"/>
      <c r="D89" s="745"/>
      <c r="E89" s="745"/>
      <c r="F89" s="745"/>
      <c r="G89" s="745"/>
      <c r="H89" s="559">
        <f>SUM(H85:H88)</f>
        <v>0</v>
      </c>
    </row>
    <row r="90" spans="2:8" s="85" customFormat="1" ht="18.75" x14ac:dyDescent="0.25">
      <c r="B90" s="334"/>
      <c r="C90" s="187"/>
      <c r="D90" s="147" t="s">
        <v>141</v>
      </c>
      <c r="E90" s="498"/>
      <c r="F90" s="431"/>
      <c r="G90" s="603"/>
      <c r="H90" s="558"/>
    </row>
    <row r="91" spans="2:8" s="85" customFormat="1" ht="20.100000000000001" customHeight="1" x14ac:dyDescent="0.35">
      <c r="B91" s="139">
        <v>43</v>
      </c>
      <c r="C91" s="101"/>
      <c r="D91" s="143" t="s">
        <v>133</v>
      </c>
      <c r="E91" s="495" t="s">
        <v>35</v>
      </c>
      <c r="F91" s="460">
        <v>2</v>
      </c>
      <c r="G91" s="600">
        <v>0</v>
      </c>
      <c r="H91" s="548">
        <f t="shared" ref="H91:H94" si="14">F91*G91</f>
        <v>0</v>
      </c>
    </row>
    <row r="92" spans="2:8" s="85" customFormat="1" ht="20.100000000000001" customHeight="1" x14ac:dyDescent="0.35">
      <c r="B92" s="139">
        <v>44</v>
      </c>
      <c r="C92" s="101"/>
      <c r="D92" s="143" t="s">
        <v>134</v>
      </c>
      <c r="E92" s="495" t="s">
        <v>35</v>
      </c>
      <c r="F92" s="460">
        <v>7.98</v>
      </c>
      <c r="G92" s="600">
        <v>0</v>
      </c>
      <c r="H92" s="548">
        <f t="shared" si="14"/>
        <v>0</v>
      </c>
    </row>
    <row r="93" spans="2:8" s="85" customFormat="1" ht="20.100000000000001" customHeight="1" x14ac:dyDescent="0.35">
      <c r="B93" s="139">
        <v>45</v>
      </c>
      <c r="C93" s="101"/>
      <c r="D93" s="143" t="s">
        <v>135</v>
      </c>
      <c r="E93" s="495" t="s">
        <v>35</v>
      </c>
      <c r="F93" s="460">
        <v>4.6500000000000004</v>
      </c>
      <c r="G93" s="600">
        <v>0</v>
      </c>
      <c r="H93" s="548">
        <f t="shared" si="14"/>
        <v>0</v>
      </c>
    </row>
    <row r="94" spans="2:8" s="85" customFormat="1" ht="20.100000000000001" customHeight="1" x14ac:dyDescent="0.35">
      <c r="B94" s="139">
        <v>46</v>
      </c>
      <c r="C94" s="101"/>
      <c r="D94" s="143" t="s">
        <v>140</v>
      </c>
      <c r="E94" s="495" t="s">
        <v>137</v>
      </c>
      <c r="F94" s="460">
        <v>482.5</v>
      </c>
      <c r="G94" s="600">
        <v>0</v>
      </c>
      <c r="H94" s="548">
        <f t="shared" si="14"/>
        <v>0</v>
      </c>
    </row>
    <row r="95" spans="2:8" s="85" customFormat="1" ht="24.95" customHeight="1" x14ac:dyDescent="0.35">
      <c r="B95" s="335"/>
      <c r="C95" s="188"/>
      <c r="D95" s="725" t="s">
        <v>142</v>
      </c>
      <c r="E95" s="725"/>
      <c r="F95" s="725"/>
      <c r="G95" s="725"/>
      <c r="H95" s="555">
        <f>SUM(H91:H94)</f>
        <v>0</v>
      </c>
    </row>
    <row r="96" spans="2:8" s="85" customFormat="1" ht="24.95" customHeight="1" x14ac:dyDescent="0.25">
      <c r="B96" s="334"/>
      <c r="C96" s="187"/>
      <c r="D96" s="147" t="s">
        <v>143</v>
      </c>
      <c r="E96" s="498"/>
      <c r="F96" s="431"/>
      <c r="G96" s="603"/>
      <c r="H96" s="558"/>
    </row>
    <row r="97" spans="1:8" s="85" customFormat="1" ht="18.75" x14ac:dyDescent="0.35">
      <c r="B97" s="139">
        <v>47</v>
      </c>
      <c r="C97" s="101"/>
      <c r="D97" s="143" t="s">
        <v>133</v>
      </c>
      <c r="E97" s="495" t="s">
        <v>35</v>
      </c>
      <c r="F97" s="460">
        <v>2.2799999999999998</v>
      </c>
      <c r="G97" s="600">
        <v>0</v>
      </c>
      <c r="H97" s="548">
        <f t="shared" ref="H97:H100" si="15">F97*G97</f>
        <v>0</v>
      </c>
    </row>
    <row r="98" spans="1:8" s="85" customFormat="1" ht="18.75" x14ac:dyDescent="0.35">
      <c r="B98" s="139">
        <v>48</v>
      </c>
      <c r="C98" s="101"/>
      <c r="D98" s="143" t="s">
        <v>134</v>
      </c>
      <c r="E98" s="495" t="s">
        <v>35</v>
      </c>
      <c r="F98" s="460">
        <v>9.1199999999999992</v>
      </c>
      <c r="G98" s="600">
        <v>0</v>
      </c>
      <c r="H98" s="548">
        <f t="shared" si="15"/>
        <v>0</v>
      </c>
    </row>
    <row r="99" spans="1:8" s="85" customFormat="1" ht="18.75" x14ac:dyDescent="0.35">
      <c r="B99" s="139">
        <v>49</v>
      </c>
      <c r="C99" s="101"/>
      <c r="D99" s="143" t="s">
        <v>135</v>
      </c>
      <c r="E99" s="495" t="s">
        <v>35</v>
      </c>
      <c r="F99" s="460">
        <v>5.43</v>
      </c>
      <c r="G99" s="600">
        <v>0</v>
      </c>
      <c r="H99" s="548">
        <f t="shared" si="15"/>
        <v>0</v>
      </c>
    </row>
    <row r="100" spans="1:8" s="85" customFormat="1" ht="18.75" x14ac:dyDescent="0.35">
      <c r="B100" s="139">
        <v>50</v>
      </c>
      <c r="C100" s="101"/>
      <c r="D100" s="143" t="s">
        <v>140</v>
      </c>
      <c r="E100" s="495" t="s">
        <v>137</v>
      </c>
      <c r="F100" s="460">
        <v>555.9</v>
      </c>
      <c r="G100" s="600">
        <v>0</v>
      </c>
      <c r="H100" s="548">
        <f t="shared" si="15"/>
        <v>0</v>
      </c>
    </row>
    <row r="101" spans="1:8" s="85" customFormat="1" ht="24.95" customHeight="1" x14ac:dyDescent="0.35">
      <c r="B101" s="139"/>
      <c r="C101" s="187"/>
      <c r="D101" s="725" t="s">
        <v>144</v>
      </c>
      <c r="E101" s="725"/>
      <c r="F101" s="725"/>
      <c r="G101" s="725"/>
      <c r="H101" s="555">
        <f>SUM(H97:H100)</f>
        <v>0</v>
      </c>
    </row>
    <row r="102" spans="1:8" s="85" customFormat="1" ht="24.95" customHeight="1" x14ac:dyDescent="0.35">
      <c r="A102" s="84"/>
      <c r="B102" s="139"/>
      <c r="C102" s="187"/>
      <c r="D102" s="147" t="s">
        <v>145</v>
      </c>
      <c r="E102" s="498"/>
      <c r="F102" s="431"/>
      <c r="G102" s="431"/>
      <c r="H102" s="558"/>
    </row>
    <row r="103" spans="1:8" s="85" customFormat="1" ht="24.95" customHeight="1" x14ac:dyDescent="0.35">
      <c r="A103" s="97"/>
      <c r="B103" s="139">
        <v>51</v>
      </c>
      <c r="C103" s="101"/>
      <c r="D103" s="143" t="s">
        <v>133</v>
      </c>
      <c r="E103" s="495" t="s">
        <v>35</v>
      </c>
      <c r="F103" s="460">
        <v>2.16</v>
      </c>
      <c r="G103" s="600">
        <v>0</v>
      </c>
      <c r="H103" s="548">
        <f t="shared" ref="H103:H106" si="16">F103*G103</f>
        <v>0</v>
      </c>
    </row>
    <row r="104" spans="1:8" s="85" customFormat="1" ht="24.95" customHeight="1" x14ac:dyDescent="0.35">
      <c r="A104" s="97"/>
      <c r="B104" s="139">
        <v>52</v>
      </c>
      <c r="C104" s="101"/>
      <c r="D104" s="143" t="s">
        <v>134</v>
      </c>
      <c r="E104" s="495" t="s">
        <v>35</v>
      </c>
      <c r="F104" s="460">
        <v>8.65</v>
      </c>
      <c r="G104" s="600">
        <v>0</v>
      </c>
      <c r="H104" s="548">
        <f t="shared" si="16"/>
        <v>0</v>
      </c>
    </row>
    <row r="105" spans="1:8" s="85" customFormat="1" ht="24.95" customHeight="1" x14ac:dyDescent="0.35">
      <c r="A105" s="97"/>
      <c r="B105" s="139">
        <v>53</v>
      </c>
      <c r="C105" s="101"/>
      <c r="D105" s="143" t="s">
        <v>135</v>
      </c>
      <c r="E105" s="495" t="s">
        <v>35</v>
      </c>
      <c r="F105" s="460">
        <v>6.64</v>
      </c>
      <c r="G105" s="600">
        <v>0</v>
      </c>
      <c r="H105" s="548">
        <f t="shared" si="16"/>
        <v>0</v>
      </c>
    </row>
    <row r="106" spans="1:8" s="85" customFormat="1" ht="24.95" customHeight="1" x14ac:dyDescent="0.35">
      <c r="A106" s="97"/>
      <c r="B106" s="139">
        <v>54</v>
      </c>
      <c r="C106" s="101"/>
      <c r="D106" s="143" t="s">
        <v>140</v>
      </c>
      <c r="E106" s="495" t="s">
        <v>137</v>
      </c>
      <c r="F106" s="460">
        <v>592.79999999999995</v>
      </c>
      <c r="G106" s="600">
        <v>0</v>
      </c>
      <c r="H106" s="548">
        <f t="shared" si="16"/>
        <v>0</v>
      </c>
    </row>
    <row r="107" spans="1:8" s="85" customFormat="1" ht="24.95" customHeight="1" x14ac:dyDescent="0.35">
      <c r="A107" s="84"/>
      <c r="B107" s="720" t="s">
        <v>146</v>
      </c>
      <c r="C107" s="721"/>
      <c r="D107" s="721"/>
      <c r="E107" s="721"/>
      <c r="F107" s="721"/>
      <c r="G107" s="722"/>
      <c r="H107" s="555">
        <f>SUM(H103:H106)</f>
        <v>0</v>
      </c>
    </row>
    <row r="108" spans="1:8" s="85" customFormat="1" ht="24.95" customHeight="1" x14ac:dyDescent="0.35">
      <c r="A108" s="84"/>
      <c r="B108" s="333"/>
      <c r="C108" s="186"/>
      <c r="D108" s="96" t="s">
        <v>147</v>
      </c>
      <c r="E108" s="498"/>
      <c r="F108" s="431"/>
      <c r="G108" s="431"/>
      <c r="H108" s="558"/>
    </row>
    <row r="109" spans="1:8" s="85" customFormat="1" ht="24.95" customHeight="1" x14ac:dyDescent="0.35">
      <c r="A109" s="84"/>
      <c r="B109" s="139">
        <v>55</v>
      </c>
      <c r="C109" s="101"/>
      <c r="D109" s="143" t="s">
        <v>148</v>
      </c>
      <c r="E109" s="495" t="s">
        <v>51</v>
      </c>
      <c r="F109" s="460">
        <v>60</v>
      </c>
      <c r="G109" s="600">
        <v>0</v>
      </c>
      <c r="H109" s="548">
        <f t="shared" ref="H109:H111" si="17">F109*G109</f>
        <v>0</v>
      </c>
    </row>
    <row r="110" spans="1:8" s="85" customFormat="1" ht="27" customHeight="1" x14ac:dyDescent="0.35">
      <c r="A110" s="84"/>
      <c r="B110" s="139">
        <v>56</v>
      </c>
      <c r="C110" s="101"/>
      <c r="D110" s="143" t="s">
        <v>149</v>
      </c>
      <c r="E110" s="495" t="s">
        <v>34</v>
      </c>
      <c r="F110" s="460">
        <v>4</v>
      </c>
      <c r="G110" s="600">
        <v>0</v>
      </c>
      <c r="H110" s="548">
        <f t="shared" si="17"/>
        <v>0</v>
      </c>
    </row>
    <row r="111" spans="1:8" s="85" customFormat="1" ht="42.75" customHeight="1" x14ac:dyDescent="0.35">
      <c r="A111" s="84"/>
      <c r="B111" s="139">
        <v>57</v>
      </c>
      <c r="C111" s="101"/>
      <c r="D111" s="143" t="s">
        <v>150</v>
      </c>
      <c r="E111" s="495" t="s">
        <v>33</v>
      </c>
      <c r="F111" s="460">
        <v>41.31</v>
      </c>
      <c r="G111" s="600">
        <v>0</v>
      </c>
      <c r="H111" s="548">
        <f t="shared" si="17"/>
        <v>0</v>
      </c>
    </row>
    <row r="112" spans="1:8" s="85" customFormat="1" ht="24.95" customHeight="1" x14ac:dyDescent="0.35">
      <c r="A112" s="95"/>
      <c r="B112" s="720" t="s">
        <v>406</v>
      </c>
      <c r="C112" s="721"/>
      <c r="D112" s="721" t="s">
        <v>151</v>
      </c>
      <c r="E112" s="721"/>
      <c r="F112" s="721"/>
      <c r="G112" s="722"/>
      <c r="H112" s="555">
        <f>SUM(H109:H111)</f>
        <v>0</v>
      </c>
    </row>
    <row r="113" spans="1:8" s="85" customFormat="1" ht="18.75" x14ac:dyDescent="0.35">
      <c r="A113" s="95"/>
      <c r="B113" s="336"/>
      <c r="C113" s="227"/>
      <c r="D113" s="777" t="str">
        <f>B70</f>
        <v>2.1. ВКУПНО ЗА ПРИПРЕМНИ РАБОТИ:</v>
      </c>
      <c r="E113" s="778"/>
      <c r="F113" s="778"/>
      <c r="G113" s="779"/>
      <c r="H113" s="560">
        <f>H70</f>
        <v>0</v>
      </c>
    </row>
    <row r="114" spans="1:8" s="85" customFormat="1" ht="18.75" x14ac:dyDescent="0.35">
      <c r="A114" s="84"/>
      <c r="B114" s="335"/>
      <c r="C114" s="189"/>
      <c r="D114" s="733" t="str">
        <f>B77</f>
        <v>2.2. ВКУПНО ЗА ЗЕМЈАНИ РАБОТИ:</v>
      </c>
      <c r="E114" s="734"/>
      <c r="F114" s="734"/>
      <c r="G114" s="735"/>
      <c r="H114" s="561">
        <f>H77</f>
        <v>0</v>
      </c>
    </row>
    <row r="115" spans="1:8" s="85" customFormat="1" ht="18.75" x14ac:dyDescent="0.35">
      <c r="A115" s="84"/>
      <c r="B115" s="335"/>
      <c r="C115" s="189"/>
      <c r="D115" s="754" t="str">
        <f>B83</f>
        <v>2.3.ВКУПНО ЗА БЕТОНСКИ И АРМИРАЧКИ РАБОТИ ЗА АБ ЅИД 1:</v>
      </c>
      <c r="E115" s="755"/>
      <c r="F115" s="755"/>
      <c r="G115" s="756"/>
      <c r="H115" s="561">
        <f>H83</f>
        <v>0</v>
      </c>
    </row>
    <row r="116" spans="1:8" s="85" customFormat="1" ht="18.75" x14ac:dyDescent="0.35">
      <c r="A116" s="84"/>
      <c r="B116" s="335"/>
      <c r="C116" s="189"/>
      <c r="D116" s="754" t="str">
        <f>B89</f>
        <v>2.4. БЕТОНСКИ И АРМИРАЧКИ РАБОТИ ЗА ПАРАПЕТЕН ЅИД:</v>
      </c>
      <c r="E116" s="755"/>
      <c r="F116" s="755"/>
      <c r="G116" s="756"/>
      <c r="H116" s="561">
        <f>H89</f>
        <v>0</v>
      </c>
    </row>
    <row r="117" spans="1:8" s="85" customFormat="1" ht="18.75" x14ac:dyDescent="0.35">
      <c r="A117" s="84"/>
      <c r="B117" s="335"/>
      <c r="C117" s="189"/>
      <c r="D117" s="754" t="str">
        <f>D95</f>
        <v>2.5.ВКУПНО ЗА БЕТОНСКИ И АРМИРАЧКИ РАБОТИ ЗА ПАРАПЕТЕН ЅИД НА КРАК КАЈ ШКОЛО:</v>
      </c>
      <c r="E117" s="755"/>
      <c r="F117" s="755"/>
      <c r="G117" s="756"/>
      <c r="H117" s="561">
        <f>H95</f>
        <v>0</v>
      </c>
    </row>
    <row r="118" spans="1:8" s="85" customFormat="1" ht="18.75" x14ac:dyDescent="0.35">
      <c r="A118" s="84"/>
      <c r="B118" s="335"/>
      <c r="C118" s="189"/>
      <c r="D118" s="754" t="str">
        <f>D101</f>
        <v>2.6.ВКУПНО ЗА БЕТОНСКИ И АРМИРАЧКИ РАБОТИ ЗА ПАРАПЕТЕН ЅИД 0+099.67-0+121.37:</v>
      </c>
      <c r="E118" s="755"/>
      <c r="F118" s="755"/>
      <c r="G118" s="756"/>
      <c r="H118" s="561">
        <f>H101</f>
        <v>0</v>
      </c>
    </row>
    <row r="119" spans="1:8" s="85" customFormat="1" ht="18.75" x14ac:dyDescent="0.35">
      <c r="A119" s="84"/>
      <c r="B119" s="335"/>
      <c r="C119" s="189"/>
      <c r="D119" s="754" t="str">
        <f>D102</f>
        <v>2.7. БЕТОНСКИ И АРМИРАЧКИ РАБОТИ ЗА ПАРАПЕТЕН ЅИД НА КМ 0+140.60 ДО КМ 0+161.20</v>
      </c>
      <c r="E119" s="755"/>
      <c r="F119" s="755"/>
      <c r="G119" s="756"/>
      <c r="H119" s="561">
        <f>H107</f>
        <v>0</v>
      </c>
    </row>
    <row r="120" spans="1:8" s="85" customFormat="1" ht="18.75" customHeight="1" thickBot="1" x14ac:dyDescent="0.4">
      <c r="A120" s="84"/>
      <c r="B120" s="337"/>
      <c r="C120" s="201"/>
      <c r="D120" s="774" t="s">
        <v>151</v>
      </c>
      <c r="E120" s="775"/>
      <c r="F120" s="775"/>
      <c r="G120" s="776"/>
      <c r="H120" s="562">
        <f>H112</f>
        <v>0</v>
      </c>
    </row>
    <row r="121" spans="1:8" s="85" customFormat="1" ht="24.95" customHeight="1" thickBot="1" x14ac:dyDescent="0.4">
      <c r="A121" s="84"/>
      <c r="B121" s="751" t="s">
        <v>402</v>
      </c>
      <c r="C121" s="752"/>
      <c r="D121" s="752"/>
      <c r="E121" s="752"/>
      <c r="F121" s="752"/>
      <c r="G121" s="753"/>
      <c r="H121" s="563">
        <f>SUM(H113:H120)</f>
        <v>0</v>
      </c>
    </row>
    <row r="122" spans="1:8" s="85" customFormat="1" ht="24.95" customHeight="1" x14ac:dyDescent="0.35">
      <c r="A122" s="84"/>
      <c r="B122" s="330"/>
      <c r="C122" s="183"/>
      <c r="D122" s="220" t="s">
        <v>152</v>
      </c>
      <c r="E122" s="499"/>
      <c r="F122" s="464"/>
      <c r="G122" s="432"/>
      <c r="H122" s="564"/>
    </row>
    <row r="123" spans="1:8" s="85" customFormat="1" ht="24.95" customHeight="1" x14ac:dyDescent="0.35">
      <c r="A123" s="84"/>
      <c r="B123" s="335"/>
      <c r="C123" s="189"/>
      <c r="D123" s="176" t="s">
        <v>153</v>
      </c>
      <c r="E123" s="500"/>
      <c r="F123" s="465"/>
      <c r="G123" s="433"/>
      <c r="H123" s="565"/>
    </row>
    <row r="124" spans="1:8" s="85" customFormat="1" ht="24.95" customHeight="1" x14ac:dyDescent="0.35">
      <c r="A124" s="84"/>
      <c r="B124" s="139">
        <v>58</v>
      </c>
      <c r="C124" s="101" t="s">
        <v>58</v>
      </c>
      <c r="D124" s="98" t="s">
        <v>154</v>
      </c>
      <c r="E124" s="494" t="s">
        <v>33</v>
      </c>
      <c r="F124" s="459">
        <v>23</v>
      </c>
      <c r="G124" s="600">
        <v>0</v>
      </c>
      <c r="H124" s="548">
        <f t="shared" ref="H124" si="18">F124*G124</f>
        <v>0</v>
      </c>
    </row>
    <row r="125" spans="1:8" s="85" customFormat="1" ht="24.95" customHeight="1" x14ac:dyDescent="0.35">
      <c r="A125" s="84"/>
      <c r="B125" s="720" t="s">
        <v>155</v>
      </c>
      <c r="C125" s="721"/>
      <c r="D125" s="721"/>
      <c r="E125" s="721"/>
      <c r="F125" s="721"/>
      <c r="G125" s="722"/>
      <c r="H125" s="555">
        <f>SUM(H124)</f>
        <v>0</v>
      </c>
    </row>
    <row r="126" spans="1:8" s="85" customFormat="1" ht="24.95" customHeight="1" x14ac:dyDescent="0.35">
      <c r="A126" s="84"/>
      <c r="B126" s="139"/>
      <c r="C126" s="101"/>
      <c r="D126" s="99" t="s">
        <v>156</v>
      </c>
      <c r="E126" s="500"/>
      <c r="F126" s="465"/>
      <c r="G126" s="433"/>
      <c r="H126" s="565"/>
    </row>
    <row r="127" spans="1:8" s="85" customFormat="1" ht="24.95" customHeight="1" x14ac:dyDescent="0.35">
      <c r="A127" s="84"/>
      <c r="B127" s="139">
        <v>59</v>
      </c>
      <c r="C127" s="101" t="s">
        <v>61</v>
      </c>
      <c r="D127" s="98" t="s">
        <v>157</v>
      </c>
      <c r="E127" s="495" t="s">
        <v>35</v>
      </c>
      <c r="F127" s="460">
        <v>63.839999999999996</v>
      </c>
      <c r="G127" s="600">
        <v>0</v>
      </c>
      <c r="H127" s="548">
        <f t="shared" ref="H127:H131" si="19">F127*G127</f>
        <v>0</v>
      </c>
    </row>
    <row r="128" spans="1:8" s="85" customFormat="1" ht="47.25" customHeight="1" x14ac:dyDescent="0.35">
      <c r="A128" s="84"/>
      <c r="B128" s="139">
        <v>60</v>
      </c>
      <c r="C128" s="101" t="s">
        <v>66</v>
      </c>
      <c r="D128" s="98" t="s">
        <v>158</v>
      </c>
      <c r="E128" s="495" t="s">
        <v>35</v>
      </c>
      <c r="F128" s="460">
        <v>10.164000000000001</v>
      </c>
      <c r="G128" s="600">
        <v>0</v>
      </c>
      <c r="H128" s="548">
        <f t="shared" si="19"/>
        <v>0</v>
      </c>
    </row>
    <row r="129" spans="1:8" s="85" customFormat="1" ht="44.25" customHeight="1" x14ac:dyDescent="0.35">
      <c r="A129" s="84"/>
      <c r="B129" s="139">
        <v>61</v>
      </c>
      <c r="C129" s="101" t="s">
        <v>67</v>
      </c>
      <c r="D129" s="98" t="s">
        <v>159</v>
      </c>
      <c r="E129" s="495" t="s">
        <v>34</v>
      </c>
      <c r="F129" s="460">
        <v>115</v>
      </c>
      <c r="G129" s="600">
        <v>0</v>
      </c>
      <c r="H129" s="548">
        <f t="shared" si="19"/>
        <v>0</v>
      </c>
    </row>
    <row r="130" spans="1:8" s="85" customFormat="1" ht="47.25" customHeight="1" x14ac:dyDescent="0.35">
      <c r="A130" s="84"/>
      <c r="B130" s="139">
        <v>62</v>
      </c>
      <c r="C130" s="101" t="s">
        <v>396</v>
      </c>
      <c r="D130" s="98" t="s">
        <v>160</v>
      </c>
      <c r="E130" s="495" t="s">
        <v>34</v>
      </c>
      <c r="F130" s="460">
        <v>115</v>
      </c>
      <c r="G130" s="600">
        <v>0</v>
      </c>
      <c r="H130" s="548">
        <f t="shared" si="19"/>
        <v>0</v>
      </c>
    </row>
    <row r="131" spans="1:8" s="85" customFormat="1" ht="24.95" customHeight="1" x14ac:dyDescent="0.35">
      <c r="A131" s="84"/>
      <c r="B131" s="139">
        <v>63</v>
      </c>
      <c r="C131" s="101" t="s">
        <v>395</v>
      </c>
      <c r="D131" s="98" t="s">
        <v>343</v>
      </c>
      <c r="E131" s="495" t="s">
        <v>34</v>
      </c>
      <c r="F131" s="460">
        <v>115</v>
      </c>
      <c r="G131" s="600">
        <v>0</v>
      </c>
      <c r="H131" s="548">
        <f t="shared" si="19"/>
        <v>0</v>
      </c>
    </row>
    <row r="132" spans="1:8" s="85" customFormat="1" ht="24.95" customHeight="1" x14ac:dyDescent="0.35">
      <c r="A132" s="84"/>
      <c r="B132" s="720" t="s">
        <v>161</v>
      </c>
      <c r="C132" s="721"/>
      <c r="D132" s="721"/>
      <c r="E132" s="721"/>
      <c r="F132" s="721"/>
      <c r="G132" s="722"/>
      <c r="H132" s="566">
        <f>SUM(H127:H131)</f>
        <v>0</v>
      </c>
    </row>
    <row r="133" spans="1:8" s="85" customFormat="1" ht="24.95" customHeight="1" x14ac:dyDescent="0.35">
      <c r="A133" s="84"/>
      <c r="B133" s="139"/>
      <c r="C133" s="101"/>
      <c r="D133" s="176" t="s">
        <v>162</v>
      </c>
      <c r="E133" s="501"/>
      <c r="F133" s="466"/>
      <c r="G133" s="434"/>
      <c r="H133" s="567"/>
    </row>
    <row r="134" spans="1:8" s="85" customFormat="1" ht="47.25" customHeight="1" x14ac:dyDescent="0.35">
      <c r="A134" s="84"/>
      <c r="B134" s="139">
        <v>64</v>
      </c>
      <c r="C134" s="101"/>
      <c r="D134" s="98" t="s">
        <v>163</v>
      </c>
      <c r="E134" s="494" t="s">
        <v>35</v>
      </c>
      <c r="F134" s="459">
        <v>4.0026000000000002</v>
      </c>
      <c r="G134" s="600">
        <v>0</v>
      </c>
      <c r="H134" s="548">
        <f t="shared" ref="H134:H138" si="20">F134*G134</f>
        <v>0</v>
      </c>
    </row>
    <row r="135" spans="1:8" s="85" customFormat="1" ht="48" customHeight="1" x14ac:dyDescent="0.35">
      <c r="A135" s="84"/>
      <c r="B135" s="139">
        <v>65</v>
      </c>
      <c r="C135" s="101"/>
      <c r="D135" s="98" t="s">
        <v>388</v>
      </c>
      <c r="E135" s="495" t="s">
        <v>35</v>
      </c>
      <c r="F135" s="460">
        <v>50</v>
      </c>
      <c r="G135" s="600">
        <v>0</v>
      </c>
      <c r="H135" s="548">
        <f t="shared" si="20"/>
        <v>0</v>
      </c>
    </row>
    <row r="136" spans="1:8" s="85" customFormat="1" ht="53.25" customHeight="1" x14ac:dyDescent="0.35">
      <c r="A136" s="84"/>
      <c r="B136" s="139">
        <v>66</v>
      </c>
      <c r="C136" s="101"/>
      <c r="D136" s="98" t="s">
        <v>389</v>
      </c>
      <c r="E136" s="495" t="s">
        <v>164</v>
      </c>
      <c r="F136" s="460">
        <v>11556</v>
      </c>
      <c r="G136" s="600">
        <v>0</v>
      </c>
      <c r="H136" s="548">
        <f t="shared" si="20"/>
        <v>0</v>
      </c>
    </row>
    <row r="137" spans="1:8" s="85" customFormat="1" ht="50.25" customHeight="1" x14ac:dyDescent="0.35">
      <c r="A137" s="84"/>
      <c r="B137" s="139">
        <v>67</v>
      </c>
      <c r="C137" s="101"/>
      <c r="D137" s="98" t="s">
        <v>165</v>
      </c>
      <c r="E137" s="495" t="s">
        <v>166</v>
      </c>
      <c r="F137" s="460">
        <v>23</v>
      </c>
      <c r="G137" s="600">
        <v>0</v>
      </c>
      <c r="H137" s="548">
        <f t="shared" si="20"/>
        <v>0</v>
      </c>
    </row>
    <row r="138" spans="1:8" s="85" customFormat="1" ht="87" customHeight="1" x14ac:dyDescent="0.35">
      <c r="A138" s="84"/>
      <c r="B138" s="139">
        <v>68</v>
      </c>
      <c r="C138" s="101"/>
      <c r="D138" s="98" t="s">
        <v>465</v>
      </c>
      <c r="E138" s="495" t="s">
        <v>167</v>
      </c>
      <c r="F138" s="460">
        <v>138</v>
      </c>
      <c r="G138" s="600">
        <v>0</v>
      </c>
      <c r="H138" s="548">
        <f t="shared" si="20"/>
        <v>0</v>
      </c>
    </row>
    <row r="139" spans="1:8" s="85" customFormat="1" ht="24.95" customHeight="1" x14ac:dyDescent="0.35">
      <c r="A139" s="84"/>
      <c r="B139" s="335"/>
      <c r="C139" s="189"/>
      <c r="D139" s="725" t="s">
        <v>168</v>
      </c>
      <c r="E139" s="725"/>
      <c r="F139" s="725"/>
      <c r="G139" s="725"/>
      <c r="H139" s="568">
        <f>SUM(H134:H138)</f>
        <v>0</v>
      </c>
    </row>
    <row r="140" spans="1:8" s="85" customFormat="1" ht="18.75" x14ac:dyDescent="0.35">
      <c r="A140" s="84"/>
      <c r="B140" s="335"/>
      <c r="C140" s="189"/>
      <c r="D140" s="733" t="str">
        <f>B125</f>
        <v>3.1. ВКУПНО ЗА ПРИПРЕМНИ РАБОТИ:</v>
      </c>
      <c r="E140" s="734"/>
      <c r="F140" s="734"/>
      <c r="G140" s="735"/>
      <c r="H140" s="561">
        <f>H125</f>
        <v>0</v>
      </c>
    </row>
    <row r="141" spans="1:8" s="85" customFormat="1" ht="18.75" x14ac:dyDescent="0.35">
      <c r="A141" s="84"/>
      <c r="B141" s="335"/>
      <c r="C141" s="189"/>
      <c r="D141" s="733" t="str">
        <f>B132</f>
        <v>3.2. ВКУПНО ЗА ЗЕМЈАНИ РАБОТИ:</v>
      </c>
      <c r="E141" s="734"/>
      <c r="F141" s="734"/>
      <c r="G141" s="735"/>
      <c r="H141" s="561">
        <f>H132</f>
        <v>0</v>
      </c>
    </row>
    <row r="142" spans="1:8" s="85" customFormat="1" ht="19.5" thickBot="1" x14ac:dyDescent="0.4">
      <c r="A142" s="84"/>
      <c r="B142" s="337"/>
      <c r="C142" s="201"/>
      <c r="D142" s="771" t="str">
        <f>D139</f>
        <v>3.3. ВКУПНО ЗА АРМИРАНО БЕТОНСКИ РАБОТИ:</v>
      </c>
      <c r="E142" s="772"/>
      <c r="F142" s="772"/>
      <c r="G142" s="773"/>
      <c r="H142" s="562">
        <f>H139</f>
        <v>0</v>
      </c>
    </row>
    <row r="143" spans="1:8" s="311" customFormat="1" ht="24.95" customHeight="1" thickBot="1" x14ac:dyDescent="0.4">
      <c r="A143" s="310"/>
      <c r="B143" s="751" t="s">
        <v>385</v>
      </c>
      <c r="C143" s="752"/>
      <c r="D143" s="752"/>
      <c r="E143" s="752"/>
      <c r="F143" s="752"/>
      <c r="G143" s="753"/>
      <c r="H143" s="563">
        <f>SUM(H140:H142)</f>
        <v>0</v>
      </c>
    </row>
    <row r="144" spans="1:8" s="85" customFormat="1" ht="24.95" customHeight="1" x14ac:dyDescent="0.35">
      <c r="A144" s="84"/>
      <c r="B144" s="338"/>
      <c r="C144" s="191"/>
      <c r="D144" s="109" t="s">
        <v>169</v>
      </c>
      <c r="E144" s="500"/>
      <c r="F144" s="465"/>
      <c r="G144" s="433"/>
      <c r="H144" s="565"/>
    </row>
    <row r="145" spans="1:8" s="85" customFormat="1" ht="24.95" customHeight="1" x14ac:dyDescent="0.35">
      <c r="A145" s="84"/>
      <c r="B145" s="339"/>
      <c r="C145" s="192"/>
      <c r="D145" s="99" t="s">
        <v>170</v>
      </c>
      <c r="E145" s="500"/>
      <c r="F145" s="465"/>
      <c r="G145" s="433"/>
      <c r="H145" s="565"/>
    </row>
    <row r="146" spans="1:8" s="85" customFormat="1" ht="51.75" customHeight="1" x14ac:dyDescent="0.35">
      <c r="A146" s="84"/>
      <c r="B146" s="139">
        <v>69</v>
      </c>
      <c r="C146" s="101"/>
      <c r="D146" s="98" t="s">
        <v>171</v>
      </c>
      <c r="E146" s="495" t="s">
        <v>172</v>
      </c>
      <c r="F146" s="460">
        <v>46.44</v>
      </c>
      <c r="G146" s="600">
        <v>0</v>
      </c>
      <c r="H146" s="548">
        <f t="shared" ref="H146:H155" si="21">F146*G146</f>
        <v>0</v>
      </c>
    </row>
    <row r="147" spans="1:8" s="85" customFormat="1" ht="64.5" customHeight="1" x14ac:dyDescent="0.35">
      <c r="A147" s="84"/>
      <c r="B147" s="139">
        <v>70</v>
      </c>
      <c r="C147" s="101"/>
      <c r="D147" s="98" t="s">
        <v>408</v>
      </c>
      <c r="E147" s="495" t="s">
        <v>172</v>
      </c>
      <c r="F147" s="460">
        <v>70</v>
      </c>
      <c r="G147" s="600">
        <v>0</v>
      </c>
      <c r="H147" s="548">
        <f t="shared" si="21"/>
        <v>0</v>
      </c>
    </row>
    <row r="148" spans="1:8" s="85" customFormat="1" ht="69" customHeight="1" x14ac:dyDescent="0.35">
      <c r="A148" s="84"/>
      <c r="B148" s="139">
        <v>71</v>
      </c>
      <c r="C148" s="101"/>
      <c r="D148" s="98" t="s">
        <v>174</v>
      </c>
      <c r="E148" s="495" t="s">
        <v>175</v>
      </c>
      <c r="F148" s="460">
        <v>22.93</v>
      </c>
      <c r="G148" s="600">
        <v>0</v>
      </c>
      <c r="H148" s="548">
        <f t="shared" si="21"/>
        <v>0</v>
      </c>
    </row>
    <row r="149" spans="1:8" s="85" customFormat="1" ht="47.25" customHeight="1" x14ac:dyDescent="0.35">
      <c r="A149" s="84"/>
      <c r="B149" s="139">
        <v>72</v>
      </c>
      <c r="C149" s="101"/>
      <c r="D149" s="98" t="s">
        <v>176</v>
      </c>
      <c r="E149" s="495" t="s">
        <v>177</v>
      </c>
      <c r="F149" s="460">
        <v>22.93</v>
      </c>
      <c r="G149" s="600">
        <v>0</v>
      </c>
      <c r="H149" s="548">
        <f t="shared" si="21"/>
        <v>0</v>
      </c>
    </row>
    <row r="150" spans="1:8" s="85" customFormat="1" ht="47.25" customHeight="1" x14ac:dyDescent="0.35">
      <c r="A150" s="84"/>
      <c r="B150" s="139">
        <v>73</v>
      </c>
      <c r="C150" s="101"/>
      <c r="D150" s="98" t="s">
        <v>178</v>
      </c>
      <c r="E150" s="495" t="s">
        <v>34</v>
      </c>
      <c r="F150" s="460">
        <v>10</v>
      </c>
      <c r="G150" s="600">
        <v>0</v>
      </c>
      <c r="H150" s="548">
        <f t="shared" si="21"/>
        <v>0</v>
      </c>
    </row>
    <row r="151" spans="1:8" s="85" customFormat="1" ht="28.5" customHeight="1" x14ac:dyDescent="0.35">
      <c r="A151" s="84"/>
      <c r="B151" s="139">
        <v>74</v>
      </c>
      <c r="C151" s="101"/>
      <c r="D151" s="98" t="s">
        <v>179</v>
      </c>
      <c r="E151" s="495" t="s">
        <v>34</v>
      </c>
      <c r="F151" s="460">
        <v>3</v>
      </c>
      <c r="G151" s="600">
        <v>0</v>
      </c>
      <c r="H151" s="548">
        <f t="shared" si="21"/>
        <v>0</v>
      </c>
    </row>
    <row r="152" spans="1:8" s="85" customFormat="1" ht="45.75" customHeight="1" x14ac:dyDescent="0.35">
      <c r="A152" s="84"/>
      <c r="B152" s="139">
        <v>75</v>
      </c>
      <c r="C152" s="101"/>
      <c r="D152" s="98" t="s">
        <v>409</v>
      </c>
      <c r="E152" s="495" t="s">
        <v>35</v>
      </c>
      <c r="F152" s="460">
        <v>2</v>
      </c>
      <c r="G152" s="600">
        <v>0</v>
      </c>
      <c r="H152" s="548">
        <f t="shared" si="21"/>
        <v>0</v>
      </c>
    </row>
    <row r="153" spans="1:8" s="85" customFormat="1" ht="63" customHeight="1" x14ac:dyDescent="0.35">
      <c r="A153" s="84"/>
      <c r="B153" s="139">
        <v>76</v>
      </c>
      <c r="C153" s="101"/>
      <c r="D153" s="98" t="s">
        <v>180</v>
      </c>
      <c r="E153" s="495" t="s">
        <v>181</v>
      </c>
      <c r="F153" s="460">
        <v>5</v>
      </c>
      <c r="G153" s="600">
        <v>0</v>
      </c>
      <c r="H153" s="548">
        <f t="shared" si="21"/>
        <v>0</v>
      </c>
    </row>
    <row r="154" spans="1:8" s="85" customFormat="1" ht="54.75" customHeight="1" x14ac:dyDescent="0.35">
      <c r="A154" s="84"/>
      <c r="B154" s="139">
        <v>77</v>
      </c>
      <c r="C154" s="101"/>
      <c r="D154" s="98" t="s">
        <v>183</v>
      </c>
      <c r="E154" s="495" t="s">
        <v>34</v>
      </c>
      <c r="F154" s="460">
        <v>10.32</v>
      </c>
      <c r="G154" s="600">
        <v>0</v>
      </c>
      <c r="H154" s="548">
        <f t="shared" si="21"/>
        <v>0</v>
      </c>
    </row>
    <row r="155" spans="1:8" s="85" customFormat="1" ht="57" customHeight="1" x14ac:dyDescent="0.35">
      <c r="A155" s="84"/>
      <c r="B155" s="139">
        <v>78</v>
      </c>
      <c r="C155" s="101"/>
      <c r="D155" s="98" t="s">
        <v>184</v>
      </c>
      <c r="E155" s="495" t="s">
        <v>185</v>
      </c>
      <c r="F155" s="460">
        <v>1</v>
      </c>
      <c r="G155" s="600">
        <v>0</v>
      </c>
      <c r="H155" s="548">
        <f t="shared" si="21"/>
        <v>0</v>
      </c>
    </row>
    <row r="156" spans="1:8" s="85" customFormat="1" ht="24.95" customHeight="1" x14ac:dyDescent="0.35">
      <c r="A156" s="84"/>
      <c r="B156" s="720" t="s">
        <v>387</v>
      </c>
      <c r="C156" s="721"/>
      <c r="D156" s="721"/>
      <c r="E156" s="721"/>
      <c r="F156" s="721"/>
      <c r="G156" s="722"/>
      <c r="H156" s="566">
        <f>SUM(H146:H155)</f>
        <v>0</v>
      </c>
    </row>
    <row r="157" spans="1:8" s="85" customFormat="1" ht="24.95" customHeight="1" x14ac:dyDescent="0.35">
      <c r="A157" s="84"/>
      <c r="B157" s="340"/>
      <c r="C157" s="193"/>
      <c r="D157" s="176" t="s">
        <v>186</v>
      </c>
      <c r="E157" s="502"/>
      <c r="F157" s="467"/>
      <c r="G157" s="435"/>
      <c r="H157" s="569"/>
    </row>
    <row r="158" spans="1:8" s="85" customFormat="1" ht="48" customHeight="1" x14ac:dyDescent="0.35">
      <c r="A158" s="84"/>
      <c r="B158" s="139">
        <v>79</v>
      </c>
      <c r="C158" s="101"/>
      <c r="D158" s="98" t="s">
        <v>187</v>
      </c>
      <c r="E158" s="494" t="s">
        <v>188</v>
      </c>
      <c r="F158" s="459">
        <v>30.74</v>
      </c>
      <c r="G158" s="600">
        <v>0</v>
      </c>
      <c r="H158" s="548">
        <f t="shared" ref="H158:H166" si="22">F158*G158</f>
        <v>0</v>
      </c>
    </row>
    <row r="159" spans="1:8" s="85" customFormat="1" ht="45.75" customHeight="1" x14ac:dyDescent="0.35">
      <c r="A159" s="84"/>
      <c r="B159" s="139">
        <v>80</v>
      </c>
      <c r="C159" s="101"/>
      <c r="D159" s="98" t="s">
        <v>189</v>
      </c>
      <c r="E159" s="495" t="s">
        <v>188</v>
      </c>
      <c r="F159" s="460">
        <v>7.68</v>
      </c>
      <c r="G159" s="600">
        <v>0</v>
      </c>
      <c r="H159" s="548">
        <f t="shared" si="22"/>
        <v>0</v>
      </c>
    </row>
    <row r="160" spans="1:8" s="85" customFormat="1" ht="52.5" customHeight="1" x14ac:dyDescent="0.35">
      <c r="A160" s="84"/>
      <c r="B160" s="139">
        <v>81</v>
      </c>
      <c r="C160" s="101"/>
      <c r="D160" s="98" t="s">
        <v>190</v>
      </c>
      <c r="E160" s="495" t="s">
        <v>188</v>
      </c>
      <c r="F160" s="460">
        <v>11.81</v>
      </c>
      <c r="G160" s="600">
        <v>0</v>
      </c>
      <c r="H160" s="548">
        <f t="shared" si="22"/>
        <v>0</v>
      </c>
    </row>
    <row r="161" spans="1:8" s="85" customFormat="1" ht="63.75" customHeight="1" x14ac:dyDescent="0.35">
      <c r="A161" s="84"/>
      <c r="B161" s="139">
        <v>82</v>
      </c>
      <c r="C161" s="101"/>
      <c r="D161" s="98" t="s">
        <v>191</v>
      </c>
      <c r="E161" s="495" t="s">
        <v>188</v>
      </c>
      <c r="F161" s="460">
        <v>17.18</v>
      </c>
      <c r="G161" s="600">
        <v>0</v>
      </c>
      <c r="H161" s="548">
        <f t="shared" si="22"/>
        <v>0</v>
      </c>
    </row>
    <row r="162" spans="1:8" s="85" customFormat="1" ht="24.95" customHeight="1" x14ac:dyDescent="0.35">
      <c r="A162" s="84"/>
      <c r="B162" s="139">
        <v>83</v>
      </c>
      <c r="C162" s="101"/>
      <c r="D162" s="98" t="s">
        <v>192</v>
      </c>
      <c r="E162" s="495" t="s">
        <v>175</v>
      </c>
      <c r="F162" s="460">
        <v>43.93</v>
      </c>
      <c r="G162" s="600">
        <v>0</v>
      </c>
      <c r="H162" s="548">
        <f t="shared" si="22"/>
        <v>0</v>
      </c>
    </row>
    <row r="163" spans="1:8" s="85" customFormat="1" ht="45" customHeight="1" x14ac:dyDescent="0.35">
      <c r="A163" s="84"/>
      <c r="B163" s="139">
        <v>84</v>
      </c>
      <c r="C163" s="101"/>
      <c r="D163" s="98" t="s">
        <v>193</v>
      </c>
      <c r="E163" s="495" t="s">
        <v>188</v>
      </c>
      <c r="F163" s="460">
        <v>17.43</v>
      </c>
      <c r="G163" s="600">
        <v>0</v>
      </c>
      <c r="H163" s="548">
        <f t="shared" si="22"/>
        <v>0</v>
      </c>
    </row>
    <row r="164" spans="1:8" s="85" customFormat="1" ht="37.5" x14ac:dyDescent="0.35">
      <c r="A164" s="84"/>
      <c r="B164" s="139">
        <v>85</v>
      </c>
      <c r="C164" s="101"/>
      <c r="D164" s="98" t="s">
        <v>194</v>
      </c>
      <c r="E164" s="495" t="s">
        <v>188</v>
      </c>
      <c r="F164" s="460">
        <v>60.91</v>
      </c>
      <c r="G164" s="600">
        <v>0</v>
      </c>
      <c r="H164" s="548">
        <f t="shared" si="22"/>
        <v>0</v>
      </c>
    </row>
    <row r="165" spans="1:8" s="85" customFormat="1" ht="37.5" x14ac:dyDescent="0.35">
      <c r="A165" s="84"/>
      <c r="B165" s="139">
        <v>86</v>
      </c>
      <c r="C165" s="101"/>
      <c r="D165" s="98" t="s">
        <v>466</v>
      </c>
      <c r="E165" s="495" t="s">
        <v>188</v>
      </c>
      <c r="F165" s="460">
        <v>6.5</v>
      </c>
      <c r="G165" s="600">
        <v>0</v>
      </c>
      <c r="H165" s="548">
        <f t="shared" si="22"/>
        <v>0</v>
      </c>
    </row>
    <row r="166" spans="1:8" s="85" customFormat="1" ht="37.5" x14ac:dyDescent="0.35">
      <c r="A166" s="84"/>
      <c r="B166" s="139">
        <v>87</v>
      </c>
      <c r="C166" s="101"/>
      <c r="D166" s="98" t="s">
        <v>195</v>
      </c>
      <c r="E166" s="495" t="s">
        <v>188</v>
      </c>
      <c r="F166" s="460">
        <v>34.83</v>
      </c>
      <c r="G166" s="600">
        <v>0</v>
      </c>
      <c r="H166" s="548">
        <f t="shared" si="22"/>
        <v>0</v>
      </c>
    </row>
    <row r="167" spans="1:8" s="85" customFormat="1" ht="24.95" customHeight="1" x14ac:dyDescent="0.35">
      <c r="A167" s="84"/>
      <c r="B167" s="720" t="s">
        <v>386</v>
      </c>
      <c r="C167" s="721"/>
      <c r="D167" s="721"/>
      <c r="E167" s="749"/>
      <c r="F167" s="749"/>
      <c r="G167" s="750"/>
      <c r="H167" s="566">
        <f>SUM(H158:H166)</f>
        <v>0</v>
      </c>
    </row>
    <row r="168" spans="1:8" s="85" customFormat="1" ht="24.95" customHeight="1" x14ac:dyDescent="0.35">
      <c r="A168" s="84"/>
      <c r="B168" s="341"/>
      <c r="C168" s="194"/>
      <c r="D168" s="176" t="s">
        <v>196</v>
      </c>
      <c r="E168" s="503"/>
      <c r="F168" s="468"/>
      <c r="G168" s="436"/>
      <c r="H168" s="570"/>
    </row>
    <row r="169" spans="1:8" s="85" customFormat="1" ht="63" customHeight="1" x14ac:dyDescent="0.35">
      <c r="A169" s="84"/>
      <c r="B169" s="139">
        <v>88</v>
      </c>
      <c r="C169" s="101"/>
      <c r="D169" s="98" t="s">
        <v>197</v>
      </c>
      <c r="E169" s="494" t="s">
        <v>185</v>
      </c>
      <c r="F169" s="459">
        <v>5</v>
      </c>
      <c r="G169" s="600">
        <v>0</v>
      </c>
      <c r="H169" s="548">
        <f t="shared" ref="H169:H170" si="23">F169*G169</f>
        <v>0</v>
      </c>
    </row>
    <row r="170" spans="1:8" s="85" customFormat="1" ht="45.75" customHeight="1" x14ac:dyDescent="0.35">
      <c r="A170" s="84"/>
      <c r="B170" s="139">
        <v>89</v>
      </c>
      <c r="C170" s="101"/>
      <c r="D170" s="98" t="s">
        <v>198</v>
      </c>
      <c r="E170" s="495" t="s">
        <v>33</v>
      </c>
      <c r="F170" s="460">
        <v>5</v>
      </c>
      <c r="G170" s="600">
        <v>0</v>
      </c>
      <c r="H170" s="548">
        <f t="shared" si="23"/>
        <v>0</v>
      </c>
    </row>
    <row r="171" spans="1:8" s="85" customFormat="1" ht="24.95" customHeight="1" x14ac:dyDescent="0.35">
      <c r="A171" s="84"/>
      <c r="B171" s="720" t="s">
        <v>199</v>
      </c>
      <c r="C171" s="721"/>
      <c r="D171" s="721"/>
      <c r="E171" s="749"/>
      <c r="F171" s="749"/>
      <c r="G171" s="750"/>
      <c r="H171" s="568">
        <f>SUM(H169:H170)</f>
        <v>0</v>
      </c>
    </row>
    <row r="172" spans="1:8" s="85" customFormat="1" ht="24.95" customHeight="1" x14ac:dyDescent="0.35">
      <c r="A172" s="84"/>
      <c r="B172" s="342"/>
      <c r="C172" s="195"/>
      <c r="D172" s="99" t="s">
        <v>200</v>
      </c>
      <c r="E172" s="503"/>
      <c r="F172" s="468"/>
      <c r="G172" s="436"/>
      <c r="H172" s="570"/>
    </row>
    <row r="173" spans="1:8" s="85" customFormat="1" ht="120" customHeight="1" x14ac:dyDescent="0.35">
      <c r="A173" s="84"/>
      <c r="B173" s="139">
        <v>90</v>
      </c>
      <c r="C173" s="101"/>
      <c r="D173" s="98" t="s">
        <v>201</v>
      </c>
      <c r="E173" s="495" t="s">
        <v>172</v>
      </c>
      <c r="F173" s="460">
        <v>21.65</v>
      </c>
      <c r="G173" s="600">
        <v>0</v>
      </c>
      <c r="H173" s="548">
        <f t="shared" ref="H173:H177" si="24">F173*G173</f>
        <v>0</v>
      </c>
    </row>
    <row r="174" spans="1:8" s="85" customFormat="1" ht="123" customHeight="1" x14ac:dyDescent="0.35">
      <c r="A174" s="84"/>
      <c r="B174" s="139">
        <v>91</v>
      </c>
      <c r="C174" s="101"/>
      <c r="D174" s="98" t="s">
        <v>202</v>
      </c>
      <c r="E174" s="495" t="s">
        <v>172</v>
      </c>
      <c r="F174" s="460">
        <v>0.8</v>
      </c>
      <c r="G174" s="600">
        <v>0</v>
      </c>
      <c r="H174" s="548">
        <f t="shared" si="24"/>
        <v>0</v>
      </c>
    </row>
    <row r="175" spans="1:8" s="85" customFormat="1" ht="93.75" x14ac:dyDescent="0.35">
      <c r="A175" s="84"/>
      <c r="B175" s="139">
        <v>92</v>
      </c>
      <c r="C175" s="101"/>
      <c r="D175" s="98" t="s">
        <v>203</v>
      </c>
      <c r="E175" s="495" t="s">
        <v>172</v>
      </c>
      <c r="F175" s="460">
        <v>25.99</v>
      </c>
      <c r="G175" s="600">
        <v>0</v>
      </c>
      <c r="H175" s="548">
        <f t="shared" si="24"/>
        <v>0</v>
      </c>
    </row>
    <row r="176" spans="1:8" s="85" customFormat="1" ht="79.5" customHeight="1" x14ac:dyDescent="0.35">
      <c r="A176" s="84"/>
      <c r="B176" s="139">
        <v>93</v>
      </c>
      <c r="C176" s="101"/>
      <c r="D176" s="98" t="s">
        <v>204</v>
      </c>
      <c r="E176" s="495" t="s">
        <v>205</v>
      </c>
      <c r="F176" s="460">
        <v>2</v>
      </c>
      <c r="G176" s="600">
        <v>0</v>
      </c>
      <c r="H176" s="548">
        <f t="shared" si="24"/>
        <v>0</v>
      </c>
    </row>
    <row r="177" spans="1:8" s="85" customFormat="1" ht="96.75" customHeight="1" x14ac:dyDescent="0.35">
      <c r="A177" s="84"/>
      <c r="B177" s="139">
        <v>98</v>
      </c>
      <c r="C177" s="101"/>
      <c r="D177" s="98" t="s">
        <v>206</v>
      </c>
      <c r="E177" s="495" t="s">
        <v>185</v>
      </c>
      <c r="F177" s="460">
        <v>2</v>
      </c>
      <c r="G177" s="600">
        <v>0</v>
      </c>
      <c r="H177" s="548">
        <f t="shared" si="24"/>
        <v>0</v>
      </c>
    </row>
    <row r="178" spans="1:8" s="85" customFormat="1" ht="24.95" customHeight="1" x14ac:dyDescent="0.35">
      <c r="A178" s="84"/>
      <c r="B178" s="720" t="s">
        <v>207</v>
      </c>
      <c r="C178" s="721"/>
      <c r="D178" s="721"/>
      <c r="E178" s="721"/>
      <c r="F178" s="721"/>
      <c r="G178" s="722"/>
      <c r="H178" s="568">
        <f>SUM(H173:H177)</f>
        <v>0</v>
      </c>
    </row>
    <row r="179" spans="1:8" s="85" customFormat="1" ht="18.75" x14ac:dyDescent="0.35">
      <c r="A179" s="84"/>
      <c r="B179" s="335"/>
      <c r="C179" s="189"/>
      <c r="D179" s="733" t="s">
        <v>208</v>
      </c>
      <c r="E179" s="734"/>
      <c r="F179" s="734"/>
      <c r="G179" s="735"/>
      <c r="H179" s="568">
        <f>H156</f>
        <v>0</v>
      </c>
    </row>
    <row r="180" spans="1:8" s="85" customFormat="1" ht="18.75" x14ac:dyDescent="0.35">
      <c r="A180" s="84"/>
      <c r="B180" s="335"/>
      <c r="C180" s="189"/>
      <c r="D180" s="733" t="s">
        <v>209</v>
      </c>
      <c r="E180" s="734"/>
      <c r="F180" s="734"/>
      <c r="G180" s="735"/>
      <c r="H180" s="568">
        <f>H167</f>
        <v>0</v>
      </c>
    </row>
    <row r="181" spans="1:8" s="85" customFormat="1" ht="18.75" x14ac:dyDescent="0.35">
      <c r="A181" s="84"/>
      <c r="B181" s="335"/>
      <c r="C181" s="189"/>
      <c r="D181" s="733" t="s">
        <v>210</v>
      </c>
      <c r="E181" s="734"/>
      <c r="F181" s="734"/>
      <c r="G181" s="735"/>
      <c r="H181" s="568">
        <f>H171</f>
        <v>0</v>
      </c>
    </row>
    <row r="182" spans="1:8" s="85" customFormat="1" ht="18.75" x14ac:dyDescent="0.35">
      <c r="A182" s="84"/>
      <c r="B182" s="335"/>
      <c r="C182" s="189"/>
      <c r="D182" s="733" t="s">
        <v>211</v>
      </c>
      <c r="E182" s="734"/>
      <c r="F182" s="734"/>
      <c r="G182" s="735"/>
      <c r="H182" s="568">
        <f>H178</f>
        <v>0</v>
      </c>
    </row>
    <row r="183" spans="1:8" s="311" customFormat="1" ht="24.95" customHeight="1" x14ac:dyDescent="0.35">
      <c r="A183" s="310"/>
      <c r="B183" s="343"/>
      <c r="C183" s="312"/>
      <c r="D183" s="783" t="s">
        <v>384</v>
      </c>
      <c r="E183" s="784"/>
      <c r="F183" s="784"/>
      <c r="G183" s="785"/>
      <c r="H183" s="571">
        <f>SUM(H179:H182)</f>
        <v>0</v>
      </c>
    </row>
    <row r="184" spans="1:8" s="85" customFormat="1" x14ac:dyDescent="0.35">
      <c r="A184" s="84"/>
      <c r="B184" s="344"/>
      <c r="C184" s="190"/>
      <c r="D184" s="177"/>
      <c r="E184" s="504"/>
      <c r="F184" s="465"/>
      <c r="G184" s="433"/>
      <c r="H184" s="565"/>
    </row>
    <row r="185" spans="1:8" s="85" customFormat="1" ht="24.95" customHeight="1" x14ac:dyDescent="0.35">
      <c r="A185" s="84"/>
      <c r="B185" s="338"/>
      <c r="C185" s="191"/>
      <c r="D185" s="109" t="s">
        <v>212</v>
      </c>
      <c r="E185" s="505"/>
      <c r="F185" s="469"/>
      <c r="G185" s="437"/>
      <c r="H185" s="572"/>
    </row>
    <row r="186" spans="1:8" s="85" customFormat="1" ht="24.95" customHeight="1" x14ac:dyDescent="0.35">
      <c r="A186" s="84"/>
      <c r="B186" s="345"/>
      <c r="C186" s="196"/>
      <c r="D186" s="109" t="s">
        <v>410</v>
      </c>
      <c r="E186" s="506"/>
      <c r="F186" s="470"/>
      <c r="G186" s="438"/>
      <c r="H186" s="573"/>
    </row>
    <row r="187" spans="1:8" s="85" customFormat="1" ht="70.5" customHeight="1" x14ac:dyDescent="0.35">
      <c r="A187" s="84"/>
      <c r="B187" s="139">
        <v>99</v>
      </c>
      <c r="C187" s="101"/>
      <c r="D187" s="98" t="s">
        <v>213</v>
      </c>
      <c r="E187" s="494" t="s">
        <v>172</v>
      </c>
      <c r="F187" s="459">
        <v>66.510000000000005</v>
      </c>
      <c r="G187" s="600">
        <v>0</v>
      </c>
      <c r="H187" s="548">
        <f t="shared" ref="H187:H192" si="25">F187*G187</f>
        <v>0</v>
      </c>
    </row>
    <row r="188" spans="1:8" s="85" customFormat="1" ht="64.5" customHeight="1" x14ac:dyDescent="0.35">
      <c r="A188" s="84"/>
      <c r="B188" s="139">
        <v>100</v>
      </c>
      <c r="C188" s="101"/>
      <c r="D188" s="98" t="s">
        <v>407</v>
      </c>
      <c r="E188" s="495" t="s">
        <v>175</v>
      </c>
      <c r="F188" s="460">
        <v>173.2</v>
      </c>
      <c r="G188" s="600">
        <v>0</v>
      </c>
      <c r="H188" s="548">
        <f t="shared" si="25"/>
        <v>0</v>
      </c>
    </row>
    <row r="189" spans="1:8" s="85" customFormat="1" ht="79.5" customHeight="1" x14ac:dyDescent="0.35">
      <c r="A189" s="84"/>
      <c r="B189" s="139">
        <v>101</v>
      </c>
      <c r="C189" s="101"/>
      <c r="D189" s="98" t="s">
        <v>174</v>
      </c>
      <c r="E189" s="495" t="s">
        <v>175</v>
      </c>
      <c r="F189" s="460">
        <v>67.150000000000006</v>
      </c>
      <c r="G189" s="600">
        <v>0</v>
      </c>
      <c r="H189" s="548">
        <f t="shared" si="25"/>
        <v>0</v>
      </c>
    </row>
    <row r="190" spans="1:8" s="85" customFormat="1" ht="55.5" customHeight="1" x14ac:dyDescent="0.35">
      <c r="A190" s="84"/>
      <c r="B190" s="139">
        <v>102</v>
      </c>
      <c r="C190" s="101"/>
      <c r="D190" s="98" t="s">
        <v>176</v>
      </c>
      <c r="E190" s="495" t="s">
        <v>177</v>
      </c>
      <c r="F190" s="460">
        <v>67.150000000000006</v>
      </c>
      <c r="G190" s="600">
        <v>0</v>
      </c>
      <c r="H190" s="548">
        <f t="shared" si="25"/>
        <v>0</v>
      </c>
    </row>
    <row r="191" spans="1:8" s="85" customFormat="1" ht="71.25" customHeight="1" x14ac:dyDescent="0.35">
      <c r="A191" s="84"/>
      <c r="B191" s="139">
        <v>103</v>
      </c>
      <c r="C191" s="101"/>
      <c r="D191" s="98" t="s">
        <v>180</v>
      </c>
      <c r="E191" s="495" t="s">
        <v>181</v>
      </c>
      <c r="F191" s="460">
        <v>1</v>
      </c>
      <c r="G191" s="600">
        <v>0</v>
      </c>
      <c r="H191" s="548">
        <f t="shared" si="25"/>
        <v>0</v>
      </c>
    </row>
    <row r="192" spans="1:8" s="85" customFormat="1" ht="47.25" customHeight="1" x14ac:dyDescent="0.35">
      <c r="A192" s="84"/>
      <c r="B192" s="346">
        <v>104</v>
      </c>
      <c r="C192" s="197"/>
      <c r="D192" s="107" t="s">
        <v>214</v>
      </c>
      <c r="E192" s="507" t="s">
        <v>34</v>
      </c>
      <c r="F192" s="471">
        <v>39.22</v>
      </c>
      <c r="G192" s="600">
        <v>0</v>
      </c>
      <c r="H192" s="548">
        <f t="shared" si="25"/>
        <v>0</v>
      </c>
    </row>
    <row r="193" spans="1:8" s="85" customFormat="1" ht="24.95" customHeight="1" x14ac:dyDescent="0.35">
      <c r="A193" s="84"/>
      <c r="B193" s="347"/>
      <c r="C193" s="232"/>
      <c r="D193" s="721" t="s">
        <v>411</v>
      </c>
      <c r="E193" s="749"/>
      <c r="F193" s="749"/>
      <c r="G193" s="750"/>
      <c r="H193" s="566">
        <f>SUM(H187:H192)</f>
        <v>0</v>
      </c>
    </row>
    <row r="194" spans="1:8" s="85" customFormat="1" ht="24.95" customHeight="1" x14ac:dyDescent="0.35">
      <c r="A194" s="84"/>
      <c r="B194" s="348"/>
      <c r="C194" s="198"/>
      <c r="D194" s="109" t="s">
        <v>412</v>
      </c>
      <c r="E194" s="502"/>
      <c r="F194" s="467"/>
      <c r="G194" s="435"/>
      <c r="H194" s="569"/>
    </row>
    <row r="195" spans="1:8" s="85" customFormat="1" ht="51.75" customHeight="1" x14ac:dyDescent="0.35">
      <c r="A195" s="84"/>
      <c r="B195" s="139">
        <v>105</v>
      </c>
      <c r="C195" s="101" t="s">
        <v>61</v>
      </c>
      <c r="D195" s="98" t="s">
        <v>215</v>
      </c>
      <c r="E195" s="494" t="s">
        <v>188</v>
      </c>
      <c r="F195" s="459">
        <v>70.430000000000007</v>
      </c>
      <c r="G195" s="600">
        <v>0</v>
      </c>
      <c r="H195" s="548">
        <f t="shared" ref="H195:H202" si="26">F195*G195</f>
        <v>0</v>
      </c>
    </row>
    <row r="196" spans="1:8" s="85" customFormat="1" ht="48" customHeight="1" x14ac:dyDescent="0.35">
      <c r="A196" s="84"/>
      <c r="B196" s="139">
        <v>106</v>
      </c>
      <c r="C196" s="101" t="s">
        <v>61</v>
      </c>
      <c r="D196" s="98" t="s">
        <v>216</v>
      </c>
      <c r="E196" s="495" t="s">
        <v>188</v>
      </c>
      <c r="F196" s="460">
        <v>37.89</v>
      </c>
      <c r="G196" s="600">
        <v>0</v>
      </c>
      <c r="H196" s="548">
        <f t="shared" si="26"/>
        <v>0</v>
      </c>
    </row>
    <row r="197" spans="1:8" s="85" customFormat="1" ht="53.25" customHeight="1" x14ac:dyDescent="0.35">
      <c r="A197" s="84"/>
      <c r="B197" s="139">
        <v>107</v>
      </c>
      <c r="C197" s="101" t="s">
        <v>61</v>
      </c>
      <c r="D197" s="98" t="s">
        <v>190</v>
      </c>
      <c r="E197" s="495" t="s">
        <v>188</v>
      </c>
      <c r="F197" s="460">
        <v>18.899999999999999</v>
      </c>
      <c r="G197" s="600">
        <v>0</v>
      </c>
      <c r="H197" s="548">
        <f t="shared" si="26"/>
        <v>0</v>
      </c>
    </row>
    <row r="198" spans="1:8" s="85" customFormat="1" ht="64.5" customHeight="1" x14ac:dyDescent="0.35">
      <c r="A198" s="84"/>
      <c r="B198" s="139">
        <v>108</v>
      </c>
      <c r="C198" s="101"/>
      <c r="D198" s="98" t="s">
        <v>191</v>
      </c>
      <c r="E198" s="495" t="s">
        <v>188</v>
      </c>
      <c r="F198" s="460">
        <v>6.92</v>
      </c>
      <c r="G198" s="600">
        <v>0</v>
      </c>
      <c r="H198" s="548">
        <f t="shared" si="26"/>
        <v>0</v>
      </c>
    </row>
    <row r="199" spans="1:8" s="85" customFormat="1" ht="24.95" customHeight="1" x14ac:dyDescent="0.35">
      <c r="A199" s="84"/>
      <c r="B199" s="139">
        <v>109</v>
      </c>
      <c r="C199" s="101"/>
      <c r="D199" s="98" t="s">
        <v>192</v>
      </c>
      <c r="E199" s="495" t="s">
        <v>175</v>
      </c>
      <c r="F199" s="460">
        <v>67.150000000000006</v>
      </c>
      <c r="G199" s="600">
        <v>0</v>
      </c>
      <c r="H199" s="548">
        <f t="shared" si="26"/>
        <v>0</v>
      </c>
    </row>
    <row r="200" spans="1:8" s="85" customFormat="1" ht="47.25" customHeight="1" x14ac:dyDescent="0.35">
      <c r="A200" s="84"/>
      <c r="B200" s="139">
        <v>110</v>
      </c>
      <c r="C200" s="101"/>
      <c r="D200" s="98" t="s">
        <v>193</v>
      </c>
      <c r="E200" s="495" t="s">
        <v>188</v>
      </c>
      <c r="F200" s="460">
        <v>25.93</v>
      </c>
      <c r="G200" s="600">
        <v>0</v>
      </c>
      <c r="H200" s="548">
        <f t="shared" si="26"/>
        <v>0</v>
      </c>
    </row>
    <row r="201" spans="1:8" s="85" customFormat="1" ht="50.25" customHeight="1" x14ac:dyDescent="0.35">
      <c r="A201" s="84"/>
      <c r="B201" s="139">
        <v>111</v>
      </c>
      <c r="C201" s="101"/>
      <c r="D201" s="98" t="s">
        <v>499</v>
      </c>
      <c r="E201" s="495" t="s">
        <v>188</v>
      </c>
      <c r="F201" s="460">
        <v>134.13999999999999</v>
      </c>
      <c r="G201" s="600">
        <v>0</v>
      </c>
      <c r="H201" s="548">
        <f t="shared" si="26"/>
        <v>0</v>
      </c>
    </row>
    <row r="202" spans="1:8" s="85" customFormat="1" ht="72" customHeight="1" x14ac:dyDescent="0.35">
      <c r="A202" s="84"/>
      <c r="B202" s="346">
        <v>112</v>
      </c>
      <c r="C202" s="197"/>
      <c r="D202" s="107" t="s">
        <v>195</v>
      </c>
      <c r="E202" s="507" t="s">
        <v>188</v>
      </c>
      <c r="F202" s="471">
        <v>127.44</v>
      </c>
      <c r="G202" s="600">
        <v>0</v>
      </c>
      <c r="H202" s="548">
        <f t="shared" si="26"/>
        <v>0</v>
      </c>
    </row>
    <row r="203" spans="1:8" s="85" customFormat="1" ht="24.95" customHeight="1" x14ac:dyDescent="0.35">
      <c r="A203" s="84"/>
      <c r="B203" s="720" t="s">
        <v>413</v>
      </c>
      <c r="C203" s="721"/>
      <c r="D203" s="721"/>
      <c r="E203" s="721"/>
      <c r="F203" s="721"/>
      <c r="G203" s="722"/>
      <c r="H203" s="568">
        <f>SUM(H195:H202)</f>
        <v>0</v>
      </c>
    </row>
    <row r="204" spans="1:8" s="85" customFormat="1" ht="24.95" customHeight="1" x14ac:dyDescent="0.35">
      <c r="A204" s="84"/>
      <c r="B204" s="349"/>
      <c r="C204" s="199"/>
      <c r="D204" s="108" t="s">
        <v>414</v>
      </c>
      <c r="E204" s="502"/>
      <c r="F204" s="467"/>
      <c r="G204" s="435"/>
      <c r="H204" s="569"/>
    </row>
    <row r="205" spans="1:8" s="85" customFormat="1" ht="63" customHeight="1" x14ac:dyDescent="0.35">
      <c r="A205" s="84"/>
      <c r="B205" s="139">
        <v>113</v>
      </c>
      <c r="C205" s="101"/>
      <c r="D205" s="98" t="s">
        <v>197</v>
      </c>
      <c r="E205" s="495" t="s">
        <v>185</v>
      </c>
      <c r="F205" s="460">
        <v>4</v>
      </c>
      <c r="G205" s="600">
        <v>0</v>
      </c>
      <c r="H205" s="548">
        <f t="shared" ref="H205:H206" si="27">F205*G205</f>
        <v>0</v>
      </c>
    </row>
    <row r="206" spans="1:8" s="85" customFormat="1" ht="72" customHeight="1" x14ac:dyDescent="0.35">
      <c r="A206" s="84"/>
      <c r="B206" s="346">
        <v>114</v>
      </c>
      <c r="C206" s="197"/>
      <c r="D206" s="107" t="s">
        <v>198</v>
      </c>
      <c r="E206" s="507" t="s">
        <v>33</v>
      </c>
      <c r="F206" s="471">
        <v>4</v>
      </c>
      <c r="G206" s="600">
        <v>0</v>
      </c>
      <c r="H206" s="548">
        <f t="shared" si="27"/>
        <v>0</v>
      </c>
    </row>
    <row r="207" spans="1:8" s="85" customFormat="1" ht="24.95" customHeight="1" x14ac:dyDescent="0.35">
      <c r="A207" s="84"/>
      <c r="B207" s="720" t="s">
        <v>415</v>
      </c>
      <c r="C207" s="721"/>
      <c r="D207" s="721"/>
      <c r="E207" s="721"/>
      <c r="F207" s="721"/>
      <c r="G207" s="722"/>
      <c r="H207" s="568">
        <f>SUM(H205:H206)</f>
        <v>0</v>
      </c>
    </row>
    <row r="208" spans="1:8" s="85" customFormat="1" ht="24.95" customHeight="1" x14ac:dyDescent="0.35">
      <c r="A208" s="84"/>
      <c r="B208" s="350"/>
      <c r="C208" s="200"/>
      <c r="D208" s="109" t="s">
        <v>416</v>
      </c>
      <c r="E208" s="508"/>
      <c r="F208" s="472"/>
      <c r="G208" s="439"/>
      <c r="H208" s="574"/>
    </row>
    <row r="209" spans="1:8" s="85" customFormat="1" ht="117" customHeight="1" x14ac:dyDescent="0.35">
      <c r="A209" s="84"/>
      <c r="B209" s="139">
        <v>115</v>
      </c>
      <c r="C209" s="101"/>
      <c r="D209" s="98" t="s">
        <v>217</v>
      </c>
      <c r="E209" s="494" t="s">
        <v>172</v>
      </c>
      <c r="F209" s="459">
        <v>8.24</v>
      </c>
      <c r="G209" s="600">
        <v>0</v>
      </c>
      <c r="H209" s="548">
        <f t="shared" ref="H209:H212" si="28">F209*G209</f>
        <v>0</v>
      </c>
    </row>
    <row r="210" spans="1:8" s="85" customFormat="1" ht="140.25" customHeight="1" x14ac:dyDescent="0.35">
      <c r="A210" s="84"/>
      <c r="B210" s="139">
        <v>116</v>
      </c>
      <c r="C210" s="101"/>
      <c r="D210" s="98" t="s">
        <v>203</v>
      </c>
      <c r="E210" s="495" t="s">
        <v>172</v>
      </c>
      <c r="F210" s="460">
        <v>58.27</v>
      </c>
      <c r="G210" s="600">
        <v>0</v>
      </c>
      <c r="H210" s="548">
        <f t="shared" si="28"/>
        <v>0</v>
      </c>
    </row>
    <row r="211" spans="1:8" s="85" customFormat="1" ht="85.5" customHeight="1" x14ac:dyDescent="0.35">
      <c r="A211" s="84"/>
      <c r="B211" s="139">
        <v>117</v>
      </c>
      <c r="C211" s="101"/>
      <c r="D211" s="98" t="s">
        <v>204</v>
      </c>
      <c r="E211" s="495" t="s">
        <v>205</v>
      </c>
      <c r="F211" s="460">
        <v>3</v>
      </c>
      <c r="G211" s="600">
        <v>0</v>
      </c>
      <c r="H211" s="548">
        <f t="shared" si="28"/>
        <v>0</v>
      </c>
    </row>
    <row r="212" spans="1:8" s="85" customFormat="1" ht="104.25" customHeight="1" x14ac:dyDescent="0.35">
      <c r="A212" s="84"/>
      <c r="B212" s="139">
        <v>118</v>
      </c>
      <c r="C212" s="101"/>
      <c r="D212" s="98" t="s">
        <v>218</v>
      </c>
      <c r="E212" s="495" t="s">
        <v>185</v>
      </c>
      <c r="F212" s="460">
        <v>3</v>
      </c>
      <c r="G212" s="600">
        <v>0</v>
      </c>
      <c r="H212" s="548">
        <f t="shared" si="28"/>
        <v>0</v>
      </c>
    </row>
    <row r="213" spans="1:8" s="85" customFormat="1" ht="24.95" customHeight="1" x14ac:dyDescent="0.35">
      <c r="A213" s="84"/>
      <c r="B213" s="720" t="s">
        <v>417</v>
      </c>
      <c r="C213" s="721"/>
      <c r="D213" s="721"/>
      <c r="E213" s="721"/>
      <c r="F213" s="721"/>
      <c r="G213" s="722"/>
      <c r="H213" s="568">
        <f>SUM(H209:H212)</f>
        <v>0</v>
      </c>
    </row>
    <row r="214" spans="1:8" s="85" customFormat="1" ht="20.100000000000001" customHeight="1" x14ac:dyDescent="0.35">
      <c r="A214" s="84"/>
      <c r="B214" s="335"/>
      <c r="C214" s="189"/>
      <c r="D214" s="733" t="s">
        <v>418</v>
      </c>
      <c r="E214" s="734"/>
      <c r="F214" s="734"/>
      <c r="G214" s="735"/>
      <c r="H214" s="568">
        <f>H193</f>
        <v>0</v>
      </c>
    </row>
    <row r="215" spans="1:8" s="85" customFormat="1" ht="20.100000000000001" customHeight="1" x14ac:dyDescent="0.35">
      <c r="A215" s="84"/>
      <c r="B215" s="335"/>
      <c r="C215" s="189"/>
      <c r="D215" s="733" t="s">
        <v>419</v>
      </c>
      <c r="E215" s="734"/>
      <c r="F215" s="734"/>
      <c r="G215" s="735"/>
      <c r="H215" s="568">
        <f>H203</f>
        <v>0</v>
      </c>
    </row>
    <row r="216" spans="1:8" s="85" customFormat="1" ht="20.100000000000001" customHeight="1" x14ac:dyDescent="0.35">
      <c r="A216" s="84"/>
      <c r="B216" s="335"/>
      <c r="C216" s="189"/>
      <c r="D216" s="733" t="s">
        <v>420</v>
      </c>
      <c r="E216" s="734"/>
      <c r="F216" s="734"/>
      <c r="G216" s="735"/>
      <c r="H216" s="568">
        <f>H207</f>
        <v>0</v>
      </c>
    </row>
    <row r="217" spans="1:8" s="85" customFormat="1" ht="20.100000000000001" customHeight="1" x14ac:dyDescent="0.35">
      <c r="A217" s="84"/>
      <c r="B217" s="337"/>
      <c r="C217" s="201"/>
      <c r="D217" s="771" t="s">
        <v>421</v>
      </c>
      <c r="E217" s="772"/>
      <c r="F217" s="772"/>
      <c r="G217" s="773"/>
      <c r="H217" s="566">
        <f>H213</f>
        <v>0</v>
      </c>
    </row>
    <row r="218" spans="1:8" s="311" customFormat="1" ht="20.100000000000001" customHeight="1" x14ac:dyDescent="0.35">
      <c r="A218" s="310"/>
      <c r="B218" s="768" t="s">
        <v>467</v>
      </c>
      <c r="C218" s="769"/>
      <c r="D218" s="769"/>
      <c r="E218" s="769"/>
      <c r="F218" s="769"/>
      <c r="G218" s="770"/>
      <c r="H218" s="575">
        <f>SUM(H214:H217)</f>
        <v>0</v>
      </c>
    </row>
    <row r="219" spans="1:8" s="85" customFormat="1" ht="24.95" customHeight="1" x14ac:dyDescent="0.35">
      <c r="A219" s="84"/>
      <c r="B219" s="338"/>
      <c r="C219" s="191"/>
      <c r="D219" s="178" t="s">
        <v>390</v>
      </c>
      <c r="E219" s="509"/>
      <c r="F219" s="440"/>
      <c r="G219" s="440"/>
      <c r="H219" s="576"/>
    </row>
    <row r="220" spans="1:8" s="85" customFormat="1" ht="24.95" customHeight="1" x14ac:dyDescent="0.35">
      <c r="A220" s="84"/>
      <c r="B220" s="339"/>
      <c r="C220" s="192"/>
      <c r="D220" s="176" t="s">
        <v>219</v>
      </c>
      <c r="E220" s="510"/>
      <c r="F220" s="473"/>
      <c r="G220" s="441"/>
      <c r="H220" s="577"/>
    </row>
    <row r="221" spans="1:8" s="85" customFormat="1" ht="76.5" customHeight="1" x14ac:dyDescent="0.35">
      <c r="A221" s="84"/>
      <c r="B221" s="139">
        <v>119</v>
      </c>
      <c r="C221" s="101"/>
      <c r="D221" s="98" t="s">
        <v>220</v>
      </c>
      <c r="E221" s="494" t="s">
        <v>185</v>
      </c>
      <c r="F221" s="459">
        <v>18</v>
      </c>
      <c r="G221" s="600">
        <v>0</v>
      </c>
      <c r="H221" s="548">
        <f t="shared" ref="H221:H223" si="29">F221*G221</f>
        <v>0</v>
      </c>
    </row>
    <row r="222" spans="1:8" s="85" customFormat="1" ht="68.25" customHeight="1" x14ac:dyDescent="0.35">
      <c r="A222" s="84"/>
      <c r="B222" s="139">
        <v>120</v>
      </c>
      <c r="C222" s="101"/>
      <c r="D222" s="98" t="s">
        <v>221</v>
      </c>
      <c r="E222" s="495" t="s">
        <v>185</v>
      </c>
      <c r="F222" s="460">
        <v>23</v>
      </c>
      <c r="G222" s="600">
        <v>0</v>
      </c>
      <c r="H222" s="548">
        <f t="shared" si="29"/>
        <v>0</v>
      </c>
    </row>
    <row r="223" spans="1:8" s="85" customFormat="1" ht="45.75" customHeight="1" x14ac:dyDescent="0.35">
      <c r="A223" s="84"/>
      <c r="B223" s="346">
        <v>121</v>
      </c>
      <c r="C223" s="197"/>
      <c r="D223" s="107" t="s">
        <v>222</v>
      </c>
      <c r="E223" s="507" t="s">
        <v>185</v>
      </c>
      <c r="F223" s="471">
        <v>5</v>
      </c>
      <c r="G223" s="600">
        <v>0</v>
      </c>
      <c r="H223" s="548">
        <f t="shared" si="29"/>
        <v>0</v>
      </c>
    </row>
    <row r="224" spans="1:8" s="85" customFormat="1" ht="24.95" customHeight="1" x14ac:dyDescent="0.35">
      <c r="A224" s="84"/>
      <c r="B224" s="720" t="s">
        <v>471</v>
      </c>
      <c r="C224" s="721"/>
      <c r="D224" s="721"/>
      <c r="E224" s="721"/>
      <c r="F224" s="721"/>
      <c r="G224" s="722"/>
      <c r="H224" s="568">
        <f>SUM(H221:H223)</f>
        <v>0</v>
      </c>
    </row>
    <row r="225" spans="1:8" s="85" customFormat="1" ht="24.95" customHeight="1" x14ac:dyDescent="0.35">
      <c r="A225" s="84"/>
      <c r="B225" s="139"/>
      <c r="C225" s="101"/>
      <c r="D225" s="99" t="s">
        <v>223</v>
      </c>
      <c r="E225" s="511"/>
      <c r="F225" s="474"/>
      <c r="G225" s="442"/>
      <c r="H225" s="578"/>
    </row>
    <row r="226" spans="1:8" s="85" customFormat="1" ht="24.95" customHeight="1" x14ac:dyDescent="0.35">
      <c r="A226" s="84"/>
      <c r="B226" s="351"/>
      <c r="C226" s="203"/>
      <c r="D226" s="233" t="s">
        <v>224</v>
      </c>
      <c r="E226" s="511"/>
      <c r="F226" s="474"/>
      <c r="G226" s="442"/>
      <c r="H226" s="578"/>
    </row>
    <row r="227" spans="1:8" s="85" customFormat="1" ht="91.5" customHeight="1" x14ac:dyDescent="0.35">
      <c r="A227" s="84"/>
      <c r="B227" s="139">
        <v>122</v>
      </c>
      <c r="C227" s="101"/>
      <c r="D227" s="98" t="s">
        <v>341</v>
      </c>
      <c r="E227" s="495" t="s">
        <v>225</v>
      </c>
      <c r="F227" s="460">
        <v>13</v>
      </c>
      <c r="G227" s="600">
        <v>0</v>
      </c>
      <c r="H227" s="548">
        <f t="shared" ref="H227:H232" si="30">F227*G227</f>
        <v>0</v>
      </c>
    </row>
    <row r="228" spans="1:8" s="85" customFormat="1" ht="136.5" customHeight="1" x14ac:dyDescent="0.35">
      <c r="A228" s="84"/>
      <c r="B228" s="139">
        <v>123</v>
      </c>
      <c r="C228" s="101"/>
      <c r="D228" s="98" t="s">
        <v>226</v>
      </c>
      <c r="E228" s="495" t="s">
        <v>36</v>
      </c>
      <c r="F228" s="460">
        <v>13</v>
      </c>
      <c r="G228" s="600">
        <v>0</v>
      </c>
      <c r="H228" s="548">
        <f t="shared" si="30"/>
        <v>0</v>
      </c>
    </row>
    <row r="229" spans="1:8" s="85" customFormat="1" ht="124.5" customHeight="1" x14ac:dyDescent="0.35">
      <c r="A229" s="84"/>
      <c r="B229" s="139">
        <v>124</v>
      </c>
      <c r="C229" s="101"/>
      <c r="D229" s="98" t="s">
        <v>422</v>
      </c>
      <c r="E229" s="495" t="s">
        <v>188</v>
      </c>
      <c r="F229" s="460">
        <v>160</v>
      </c>
      <c r="G229" s="600">
        <v>0</v>
      </c>
      <c r="H229" s="548">
        <f t="shared" si="30"/>
        <v>0</v>
      </c>
    </row>
    <row r="230" spans="1:8" s="85" customFormat="1" ht="47.25" customHeight="1" x14ac:dyDescent="0.35">
      <c r="A230" s="84"/>
      <c r="B230" s="139">
        <v>125</v>
      </c>
      <c r="C230" s="101"/>
      <c r="D230" s="98" t="s">
        <v>423</v>
      </c>
      <c r="E230" s="495" t="s">
        <v>188</v>
      </c>
      <c r="F230" s="460">
        <v>32</v>
      </c>
      <c r="G230" s="600">
        <v>0</v>
      </c>
      <c r="H230" s="548">
        <f t="shared" si="30"/>
        <v>0</v>
      </c>
    </row>
    <row r="231" spans="1:8" s="85" customFormat="1" ht="51.75" customHeight="1" x14ac:dyDescent="0.35">
      <c r="A231" s="84"/>
      <c r="B231" s="139">
        <v>126</v>
      </c>
      <c r="C231" s="101"/>
      <c r="D231" s="98" t="s">
        <v>227</v>
      </c>
      <c r="E231" s="495" t="s">
        <v>228</v>
      </c>
      <c r="F231" s="460">
        <v>400</v>
      </c>
      <c r="G231" s="600">
        <v>0</v>
      </c>
      <c r="H231" s="548">
        <f t="shared" si="30"/>
        <v>0</v>
      </c>
    </row>
    <row r="232" spans="1:8" s="85" customFormat="1" ht="83.25" customHeight="1" x14ac:dyDescent="0.35">
      <c r="A232" s="84"/>
      <c r="B232" s="139">
        <v>127</v>
      </c>
      <c r="C232" s="101"/>
      <c r="D232" s="98" t="s">
        <v>229</v>
      </c>
      <c r="E232" s="495" t="s">
        <v>36</v>
      </c>
      <c r="F232" s="460">
        <v>10</v>
      </c>
      <c r="G232" s="600">
        <v>0</v>
      </c>
      <c r="H232" s="548">
        <f t="shared" si="30"/>
        <v>0</v>
      </c>
    </row>
    <row r="233" spans="1:8" s="85" customFormat="1" ht="56.25" x14ac:dyDescent="0.35">
      <c r="A233" s="84"/>
      <c r="B233" s="139">
        <v>128</v>
      </c>
      <c r="C233" s="101"/>
      <c r="D233" s="98" t="s">
        <v>230</v>
      </c>
      <c r="E233" s="495" t="s">
        <v>97</v>
      </c>
      <c r="F233" s="460">
        <v>1</v>
      </c>
      <c r="G233" s="600">
        <v>0</v>
      </c>
      <c r="H233" s="548">
        <f t="shared" ref="H233:H235" si="31">F233*G233</f>
        <v>0</v>
      </c>
    </row>
    <row r="234" spans="1:8" s="85" customFormat="1" ht="24.95" customHeight="1" x14ac:dyDescent="0.35">
      <c r="A234" s="84"/>
      <c r="B234" s="139">
        <v>129</v>
      </c>
      <c r="C234" s="101"/>
      <c r="D234" s="98" t="s">
        <v>231</v>
      </c>
      <c r="E234" s="495" t="s">
        <v>97</v>
      </c>
      <c r="F234" s="460">
        <v>1</v>
      </c>
      <c r="G234" s="600">
        <v>0</v>
      </c>
      <c r="H234" s="548">
        <f t="shared" si="31"/>
        <v>0</v>
      </c>
    </row>
    <row r="235" spans="1:8" s="85" customFormat="1" ht="24.95" customHeight="1" x14ac:dyDescent="0.35">
      <c r="A235" s="84"/>
      <c r="B235" s="139">
        <v>130</v>
      </c>
      <c r="C235" s="101"/>
      <c r="D235" s="98" t="s">
        <v>232</v>
      </c>
      <c r="E235" s="495" t="s">
        <v>97</v>
      </c>
      <c r="F235" s="460">
        <v>1</v>
      </c>
      <c r="G235" s="600">
        <v>0</v>
      </c>
      <c r="H235" s="548">
        <f t="shared" si="31"/>
        <v>0</v>
      </c>
    </row>
    <row r="236" spans="1:8" s="85" customFormat="1" ht="24.95" customHeight="1" x14ac:dyDescent="0.35">
      <c r="A236" s="84"/>
      <c r="B236" s="351"/>
      <c r="C236" s="204"/>
      <c r="D236" s="725" t="s">
        <v>470</v>
      </c>
      <c r="E236" s="726"/>
      <c r="F236" s="726"/>
      <c r="G236" s="726"/>
      <c r="H236" s="566">
        <f>SUM(H227:H235)</f>
        <v>0</v>
      </c>
    </row>
    <row r="237" spans="1:8" s="85" customFormat="1" ht="24.95" customHeight="1" x14ac:dyDescent="0.35">
      <c r="A237" s="84"/>
      <c r="B237" s="352"/>
      <c r="C237" s="205"/>
      <c r="D237" s="234" t="s">
        <v>233</v>
      </c>
      <c r="E237" s="512"/>
      <c r="F237" s="443"/>
      <c r="G237" s="443"/>
      <c r="H237" s="579"/>
    </row>
    <row r="238" spans="1:8" s="85" customFormat="1" ht="87" customHeight="1" x14ac:dyDescent="0.35">
      <c r="A238" s="84"/>
      <c r="B238" s="139">
        <v>131</v>
      </c>
      <c r="C238" s="101"/>
      <c r="D238" s="98" t="s">
        <v>501</v>
      </c>
      <c r="E238" s="494" t="s">
        <v>33</v>
      </c>
      <c r="F238" s="459">
        <v>400</v>
      </c>
      <c r="G238" s="600">
        <v>0</v>
      </c>
      <c r="H238" s="548">
        <f t="shared" ref="H238:H242" si="32">F238*G238</f>
        <v>0</v>
      </c>
    </row>
    <row r="239" spans="1:8" s="85" customFormat="1" ht="85.5" customHeight="1" x14ac:dyDescent="0.35">
      <c r="A239" s="84"/>
      <c r="B239" s="139">
        <v>131</v>
      </c>
      <c r="C239" s="101"/>
      <c r="D239" s="98" t="s">
        <v>424</v>
      </c>
      <c r="E239" s="495" t="s">
        <v>33</v>
      </c>
      <c r="F239" s="460">
        <v>400</v>
      </c>
      <c r="G239" s="600">
        <v>0</v>
      </c>
      <c r="H239" s="548">
        <f t="shared" si="32"/>
        <v>0</v>
      </c>
    </row>
    <row r="240" spans="1:8" s="85" customFormat="1" ht="24.95" customHeight="1" x14ac:dyDescent="0.35">
      <c r="A240" s="84"/>
      <c r="B240" s="139">
        <v>132</v>
      </c>
      <c r="C240" s="101"/>
      <c r="D240" s="98" t="s">
        <v>425</v>
      </c>
      <c r="E240" s="495" t="s">
        <v>36</v>
      </c>
      <c r="F240" s="460">
        <v>13</v>
      </c>
      <c r="G240" s="600">
        <v>0</v>
      </c>
      <c r="H240" s="548">
        <f t="shared" si="32"/>
        <v>0</v>
      </c>
    </row>
    <row r="241" spans="1:8" s="85" customFormat="1" ht="120.75" customHeight="1" x14ac:dyDescent="0.35">
      <c r="A241" s="84"/>
      <c r="B241" s="139">
        <v>133</v>
      </c>
      <c r="C241" s="101"/>
      <c r="D241" s="98" t="s">
        <v>234</v>
      </c>
      <c r="E241" s="495" t="s">
        <v>228</v>
      </c>
      <c r="F241" s="460">
        <v>30</v>
      </c>
      <c r="G241" s="600">
        <v>0</v>
      </c>
      <c r="H241" s="548">
        <f t="shared" si="32"/>
        <v>0</v>
      </c>
    </row>
    <row r="242" spans="1:8" s="85" customFormat="1" ht="42.75" customHeight="1" x14ac:dyDescent="0.35">
      <c r="A242" s="84"/>
      <c r="B242" s="139">
        <v>134</v>
      </c>
      <c r="C242" s="101"/>
      <c r="D242" s="98" t="s">
        <v>235</v>
      </c>
      <c r="E242" s="495" t="s">
        <v>97</v>
      </c>
      <c r="F242" s="460">
        <v>1</v>
      </c>
      <c r="G242" s="600">
        <v>0</v>
      </c>
      <c r="H242" s="548">
        <f t="shared" si="32"/>
        <v>0</v>
      </c>
    </row>
    <row r="243" spans="1:8" s="85" customFormat="1" ht="24.95" customHeight="1" x14ac:dyDescent="0.35">
      <c r="A243" s="84"/>
      <c r="B243" s="335"/>
      <c r="C243" s="189"/>
      <c r="D243" s="725" t="s">
        <v>426</v>
      </c>
      <c r="E243" s="726"/>
      <c r="F243" s="726"/>
      <c r="G243" s="726"/>
      <c r="H243" s="566">
        <f>SUM(H238:H242)</f>
        <v>0</v>
      </c>
    </row>
    <row r="244" spans="1:8" s="85" customFormat="1" ht="24.95" customHeight="1" x14ac:dyDescent="0.35">
      <c r="A244" s="84"/>
      <c r="B244" s="342"/>
      <c r="C244" s="195"/>
      <c r="D244" s="176" t="s">
        <v>236</v>
      </c>
      <c r="E244" s="513"/>
      <c r="F244" s="444"/>
      <c r="G244" s="444"/>
      <c r="H244" s="579"/>
    </row>
    <row r="245" spans="1:8" s="85" customFormat="1" ht="170.25" customHeight="1" x14ac:dyDescent="0.35">
      <c r="A245" s="84"/>
      <c r="B245" s="139">
        <v>135</v>
      </c>
      <c r="C245" s="101"/>
      <c r="D245" s="98" t="s">
        <v>237</v>
      </c>
      <c r="E245" s="494" t="s">
        <v>36</v>
      </c>
      <c r="F245" s="459">
        <v>13</v>
      </c>
      <c r="G245" s="600">
        <v>0</v>
      </c>
      <c r="H245" s="548">
        <f t="shared" ref="H245:H247" si="33">F245*G245</f>
        <v>0</v>
      </c>
    </row>
    <row r="246" spans="1:8" s="85" customFormat="1" ht="81.75" customHeight="1" x14ac:dyDescent="0.35">
      <c r="A246" s="84"/>
      <c r="B246" s="139">
        <v>136</v>
      </c>
      <c r="C246" s="101"/>
      <c r="D246" s="98" t="s">
        <v>238</v>
      </c>
      <c r="E246" s="495" t="s">
        <v>36</v>
      </c>
      <c r="F246" s="460">
        <v>13</v>
      </c>
      <c r="G246" s="600">
        <v>0</v>
      </c>
      <c r="H246" s="548">
        <f t="shared" si="33"/>
        <v>0</v>
      </c>
    </row>
    <row r="247" spans="1:8" s="85" customFormat="1" ht="51.75" customHeight="1" x14ac:dyDescent="0.35">
      <c r="A247" s="84"/>
      <c r="B247" s="139">
        <v>137</v>
      </c>
      <c r="C247" s="101"/>
      <c r="D247" s="98" t="s">
        <v>427</v>
      </c>
      <c r="E247" s="495" t="s">
        <v>97</v>
      </c>
      <c r="F247" s="460">
        <v>1</v>
      </c>
      <c r="G247" s="600">
        <v>0</v>
      </c>
      <c r="H247" s="548">
        <f t="shared" si="33"/>
        <v>0</v>
      </c>
    </row>
    <row r="248" spans="1:8" s="85" customFormat="1" ht="295.5" customHeight="1" x14ac:dyDescent="0.35">
      <c r="A248" s="84"/>
      <c r="B248" s="139">
        <v>138</v>
      </c>
      <c r="C248" s="101"/>
      <c r="D248" s="98" t="s">
        <v>428</v>
      </c>
      <c r="E248" s="495" t="s">
        <v>36</v>
      </c>
      <c r="F248" s="460">
        <v>16</v>
      </c>
      <c r="G248" s="600">
        <v>0</v>
      </c>
      <c r="H248" s="548">
        <f t="shared" ref="H248:H249" si="34">F248*G248</f>
        <v>0</v>
      </c>
    </row>
    <row r="249" spans="1:8" s="85" customFormat="1" ht="103.5" customHeight="1" x14ac:dyDescent="0.35">
      <c r="A249" s="84"/>
      <c r="B249" s="139">
        <v>139</v>
      </c>
      <c r="C249" s="101"/>
      <c r="D249" s="98" t="s">
        <v>239</v>
      </c>
      <c r="E249" s="495" t="s">
        <v>97</v>
      </c>
      <c r="F249" s="460">
        <v>1</v>
      </c>
      <c r="G249" s="600">
        <v>0</v>
      </c>
      <c r="H249" s="548">
        <f t="shared" si="34"/>
        <v>0</v>
      </c>
    </row>
    <row r="250" spans="1:8" s="85" customFormat="1" ht="93.75" x14ac:dyDescent="0.35">
      <c r="A250" s="84"/>
      <c r="B250" s="139">
        <v>140</v>
      </c>
      <c r="C250" s="101"/>
      <c r="D250" s="98" t="s">
        <v>240</v>
      </c>
      <c r="E250" s="495" t="s">
        <v>97</v>
      </c>
      <c r="F250" s="460">
        <v>1</v>
      </c>
      <c r="G250" s="600">
        <v>0</v>
      </c>
      <c r="H250" s="548">
        <f t="shared" ref="H250:H251" si="35">F250*G250</f>
        <v>0</v>
      </c>
    </row>
    <row r="251" spans="1:8" s="85" customFormat="1" ht="66.75" customHeight="1" x14ac:dyDescent="0.35">
      <c r="A251" s="84"/>
      <c r="B251" s="139">
        <v>141</v>
      </c>
      <c r="C251" s="101"/>
      <c r="D251" s="98" t="s">
        <v>241</v>
      </c>
      <c r="E251" s="495" t="s">
        <v>97</v>
      </c>
      <c r="F251" s="460">
        <v>1</v>
      </c>
      <c r="G251" s="600">
        <v>0</v>
      </c>
      <c r="H251" s="548">
        <f t="shared" si="35"/>
        <v>0</v>
      </c>
    </row>
    <row r="252" spans="1:8" s="85" customFormat="1" ht="24.95" customHeight="1" x14ac:dyDescent="0.35">
      <c r="A252" s="84"/>
      <c r="B252" s="335"/>
      <c r="C252" s="188"/>
      <c r="D252" s="726" t="s">
        <v>242</v>
      </c>
      <c r="E252" s="726"/>
      <c r="F252" s="726"/>
      <c r="G252" s="726"/>
      <c r="H252" s="568">
        <f>SUM(H245:H251)</f>
        <v>0</v>
      </c>
    </row>
    <row r="253" spans="1:8" s="85" customFormat="1" ht="18.75" x14ac:dyDescent="0.35">
      <c r="A253" s="84"/>
      <c r="B253" s="351"/>
      <c r="C253" s="206"/>
      <c r="D253" s="228" t="s">
        <v>243</v>
      </c>
      <c r="E253" s="514"/>
      <c r="F253" s="475"/>
      <c r="G253" s="445"/>
      <c r="H253" s="580">
        <f>H236</f>
        <v>0</v>
      </c>
    </row>
    <row r="254" spans="1:8" s="85" customFormat="1" ht="18.75" x14ac:dyDescent="0.35">
      <c r="A254" s="84"/>
      <c r="B254" s="351"/>
      <c r="C254" s="206"/>
      <c r="D254" s="228" t="s">
        <v>244</v>
      </c>
      <c r="E254" s="514"/>
      <c r="F254" s="475"/>
      <c r="G254" s="446"/>
      <c r="H254" s="580">
        <f>H243</f>
        <v>0</v>
      </c>
    </row>
    <row r="255" spans="1:8" s="85" customFormat="1" ht="19.5" thickBot="1" x14ac:dyDescent="0.4">
      <c r="A255" s="84"/>
      <c r="B255" s="353"/>
      <c r="C255" s="207"/>
      <c r="D255" s="160" t="s">
        <v>245</v>
      </c>
      <c r="E255" s="515"/>
      <c r="F255" s="476"/>
      <c r="G255" s="447"/>
      <c r="H255" s="581">
        <f>H252</f>
        <v>0</v>
      </c>
    </row>
    <row r="256" spans="1:8" s="85" customFormat="1" ht="23.25" customHeight="1" thickBot="1" x14ac:dyDescent="0.4">
      <c r="A256" s="84"/>
      <c r="B256" s="780" t="s">
        <v>246</v>
      </c>
      <c r="C256" s="781"/>
      <c r="D256" s="781"/>
      <c r="E256" s="781"/>
      <c r="F256" s="781"/>
      <c r="G256" s="782"/>
      <c r="H256" s="582">
        <f>SUM(H253:H255)</f>
        <v>0</v>
      </c>
    </row>
    <row r="257" spans="1:8" s="85" customFormat="1" ht="24.95" customHeight="1" x14ac:dyDescent="0.35">
      <c r="A257" s="84"/>
      <c r="B257" s="354"/>
      <c r="C257" s="208"/>
      <c r="D257" s="149" t="s">
        <v>434</v>
      </c>
      <c r="E257" s="152"/>
      <c r="F257" s="153"/>
      <c r="G257" s="153"/>
      <c r="H257" s="557"/>
    </row>
    <row r="258" spans="1:8" s="85" customFormat="1" ht="24.95" customHeight="1" x14ac:dyDescent="0.35">
      <c r="A258" s="84"/>
      <c r="B258" s="304"/>
      <c r="C258" s="209"/>
      <c r="D258" s="151" t="s">
        <v>247</v>
      </c>
      <c r="E258" s="516"/>
      <c r="F258" s="150"/>
      <c r="G258" s="150"/>
      <c r="H258" s="556"/>
    </row>
    <row r="259" spans="1:8" s="85" customFormat="1" ht="66" customHeight="1" x14ac:dyDescent="0.35">
      <c r="A259" s="84"/>
      <c r="B259" s="355">
        <v>142</v>
      </c>
      <c r="C259" s="36" t="s">
        <v>50</v>
      </c>
      <c r="D259" s="34" t="s">
        <v>92</v>
      </c>
      <c r="E259" s="517" t="s">
        <v>51</v>
      </c>
      <c r="F259" s="477">
        <v>11</v>
      </c>
      <c r="G259" s="600">
        <v>0</v>
      </c>
      <c r="H259" s="548">
        <f t="shared" ref="H259:H265" si="36">F259*G259</f>
        <v>0</v>
      </c>
    </row>
    <row r="260" spans="1:8" s="85" customFormat="1" ht="75.75" customHeight="1" x14ac:dyDescent="0.35">
      <c r="A260" s="84"/>
      <c r="B260" s="356">
        <v>143</v>
      </c>
      <c r="C260" s="31" t="s">
        <v>50</v>
      </c>
      <c r="D260" s="6" t="s">
        <v>248</v>
      </c>
      <c r="E260" s="518" t="s">
        <v>51</v>
      </c>
      <c r="F260" s="478">
        <v>49</v>
      </c>
      <c r="G260" s="600">
        <v>0</v>
      </c>
      <c r="H260" s="548">
        <f t="shared" si="36"/>
        <v>0</v>
      </c>
    </row>
    <row r="261" spans="1:8" s="85" customFormat="1" ht="57" customHeight="1" x14ac:dyDescent="0.35">
      <c r="A261" s="84"/>
      <c r="B261" s="356">
        <v>144</v>
      </c>
      <c r="C261" s="31" t="s">
        <v>50</v>
      </c>
      <c r="D261" s="6" t="s">
        <v>93</v>
      </c>
      <c r="E261" s="518" t="s">
        <v>51</v>
      </c>
      <c r="F261" s="478">
        <v>69</v>
      </c>
      <c r="G261" s="600">
        <v>0</v>
      </c>
      <c r="H261" s="548">
        <f t="shared" si="36"/>
        <v>0</v>
      </c>
    </row>
    <row r="262" spans="1:8" s="85" customFormat="1" ht="67.5" customHeight="1" x14ac:dyDescent="0.35">
      <c r="A262" s="84"/>
      <c r="B262" s="356">
        <v>145</v>
      </c>
      <c r="C262" s="31" t="s">
        <v>50</v>
      </c>
      <c r="D262" s="6" t="s">
        <v>249</v>
      </c>
      <c r="E262" s="518" t="s">
        <v>51</v>
      </c>
      <c r="F262" s="478">
        <v>6</v>
      </c>
      <c r="G262" s="600">
        <v>0</v>
      </c>
      <c r="H262" s="548">
        <f t="shared" si="36"/>
        <v>0</v>
      </c>
    </row>
    <row r="263" spans="1:8" s="85" customFormat="1" ht="74.25" customHeight="1" x14ac:dyDescent="0.35">
      <c r="A263" s="84"/>
      <c r="B263" s="356">
        <v>146</v>
      </c>
      <c r="C263" s="31" t="s">
        <v>50</v>
      </c>
      <c r="D263" s="6" t="s">
        <v>250</v>
      </c>
      <c r="E263" s="518" t="s">
        <v>51</v>
      </c>
      <c r="F263" s="478">
        <v>16</v>
      </c>
      <c r="G263" s="600">
        <v>0</v>
      </c>
      <c r="H263" s="548">
        <f t="shared" si="36"/>
        <v>0</v>
      </c>
    </row>
    <row r="264" spans="1:8" s="85" customFormat="1" ht="66.75" customHeight="1" x14ac:dyDescent="0.35">
      <c r="A264" s="84"/>
      <c r="B264" s="356">
        <v>147</v>
      </c>
      <c r="C264" s="31" t="s">
        <v>50</v>
      </c>
      <c r="D264" s="6" t="s">
        <v>85</v>
      </c>
      <c r="E264" s="518" t="s">
        <v>33</v>
      </c>
      <c r="F264" s="479">
        <v>308</v>
      </c>
      <c r="G264" s="600">
        <v>0</v>
      </c>
      <c r="H264" s="548">
        <f t="shared" si="36"/>
        <v>0</v>
      </c>
    </row>
    <row r="265" spans="1:8" s="85" customFormat="1" ht="56.25" customHeight="1" x14ac:dyDescent="0.35">
      <c r="A265" s="84"/>
      <c r="B265" s="356">
        <v>148</v>
      </c>
      <c r="C265" s="31" t="s">
        <v>86</v>
      </c>
      <c r="D265" s="6" t="s">
        <v>87</v>
      </c>
      <c r="E265" s="519" t="s">
        <v>35</v>
      </c>
      <c r="F265" s="479">
        <v>7.5</v>
      </c>
      <c r="G265" s="600">
        <v>0</v>
      </c>
      <c r="H265" s="548">
        <f t="shared" si="36"/>
        <v>0</v>
      </c>
    </row>
    <row r="266" spans="1:8" s="85" customFormat="1" ht="24.95" customHeight="1" x14ac:dyDescent="0.35">
      <c r="A266" s="84"/>
      <c r="B266" s="356"/>
      <c r="C266" s="209"/>
      <c r="D266" s="151" t="s">
        <v>251</v>
      </c>
      <c r="E266" s="516"/>
      <c r="F266" s="154"/>
      <c r="G266" s="601"/>
      <c r="H266" s="556"/>
    </row>
    <row r="267" spans="1:8" s="85" customFormat="1" ht="69.75" customHeight="1" x14ac:dyDescent="0.35">
      <c r="A267" s="84"/>
      <c r="B267" s="356">
        <v>149</v>
      </c>
      <c r="C267" s="36" t="s">
        <v>70</v>
      </c>
      <c r="D267" s="34" t="s">
        <v>88</v>
      </c>
      <c r="E267" s="517" t="s">
        <v>34</v>
      </c>
      <c r="F267" s="477">
        <v>107</v>
      </c>
      <c r="G267" s="600">
        <v>0</v>
      </c>
      <c r="H267" s="548">
        <f t="shared" ref="H267:H271" si="37">F267*G267</f>
        <v>0</v>
      </c>
    </row>
    <row r="268" spans="1:8" s="85" customFormat="1" ht="52.5" customHeight="1" x14ac:dyDescent="0.35">
      <c r="A268" s="84"/>
      <c r="B268" s="356">
        <v>150</v>
      </c>
      <c r="C268" s="31" t="s">
        <v>70</v>
      </c>
      <c r="D268" s="6" t="s">
        <v>89</v>
      </c>
      <c r="E268" s="518" t="s">
        <v>34</v>
      </c>
      <c r="F268" s="479">
        <v>284</v>
      </c>
      <c r="G268" s="600">
        <v>0</v>
      </c>
      <c r="H268" s="548">
        <f t="shared" si="37"/>
        <v>0</v>
      </c>
    </row>
    <row r="269" spans="1:8" s="85" customFormat="1" ht="63.75" customHeight="1" x14ac:dyDescent="0.35">
      <c r="A269" s="84"/>
      <c r="B269" s="356">
        <v>151</v>
      </c>
      <c r="C269" s="31" t="s">
        <v>70</v>
      </c>
      <c r="D269" s="6" t="s">
        <v>252</v>
      </c>
      <c r="E269" s="518" t="s">
        <v>34</v>
      </c>
      <c r="F269" s="479">
        <v>110</v>
      </c>
      <c r="G269" s="600">
        <v>0</v>
      </c>
      <c r="H269" s="548">
        <f t="shared" si="37"/>
        <v>0</v>
      </c>
    </row>
    <row r="270" spans="1:8" s="85" customFormat="1" ht="67.5" customHeight="1" x14ac:dyDescent="0.35">
      <c r="A270" s="84"/>
      <c r="B270" s="356">
        <v>152</v>
      </c>
      <c r="C270" s="31" t="s">
        <v>70</v>
      </c>
      <c r="D270" s="34" t="s">
        <v>253</v>
      </c>
      <c r="E270" s="518" t="s">
        <v>34</v>
      </c>
      <c r="F270" s="479">
        <v>11</v>
      </c>
      <c r="G270" s="600">
        <v>0</v>
      </c>
      <c r="H270" s="548">
        <f t="shared" si="37"/>
        <v>0</v>
      </c>
    </row>
    <row r="271" spans="1:8" s="85" customFormat="1" ht="63.75" customHeight="1" x14ac:dyDescent="0.35">
      <c r="A271" s="84"/>
      <c r="B271" s="356">
        <v>153</v>
      </c>
      <c r="C271" s="31" t="s">
        <v>70</v>
      </c>
      <c r="D271" s="6" t="s">
        <v>254</v>
      </c>
      <c r="E271" s="518" t="s">
        <v>34</v>
      </c>
      <c r="F271" s="480">
        <v>27</v>
      </c>
      <c r="G271" s="600">
        <v>0</v>
      </c>
      <c r="H271" s="548">
        <f t="shared" si="37"/>
        <v>0</v>
      </c>
    </row>
    <row r="272" spans="1:8" s="85" customFormat="1" ht="24.95" customHeight="1" x14ac:dyDescent="0.35">
      <c r="A272" s="84"/>
      <c r="B272" s="356"/>
      <c r="C272" s="209"/>
      <c r="D272" s="151" t="s">
        <v>255</v>
      </c>
      <c r="E272" s="516"/>
      <c r="F272" s="481"/>
      <c r="G272" s="602"/>
      <c r="H272" s="583"/>
    </row>
    <row r="273" spans="1:8" s="85" customFormat="1" ht="50.25" customHeight="1" x14ac:dyDescent="0.35">
      <c r="A273" s="84"/>
      <c r="B273" s="356">
        <v>154</v>
      </c>
      <c r="C273" s="7"/>
      <c r="D273" s="6" t="s">
        <v>256</v>
      </c>
      <c r="E273" s="518" t="s">
        <v>33</v>
      </c>
      <c r="F273" s="478">
        <v>28</v>
      </c>
      <c r="G273" s="600">
        <v>0</v>
      </c>
      <c r="H273" s="548">
        <f t="shared" ref="H273:H278" si="38">F273*G273</f>
        <v>0</v>
      </c>
    </row>
    <row r="274" spans="1:8" s="85" customFormat="1" ht="51.75" customHeight="1" x14ac:dyDescent="0.35">
      <c r="A274" s="84"/>
      <c r="B274" s="356">
        <v>155</v>
      </c>
      <c r="C274" s="7"/>
      <c r="D274" s="6" t="s">
        <v>257</v>
      </c>
      <c r="E274" s="518" t="s">
        <v>33</v>
      </c>
      <c r="F274" s="478">
        <v>24</v>
      </c>
      <c r="G274" s="600">
        <v>0</v>
      </c>
      <c r="H274" s="548">
        <f t="shared" si="38"/>
        <v>0</v>
      </c>
    </row>
    <row r="275" spans="1:8" s="85" customFormat="1" ht="65.25" customHeight="1" x14ac:dyDescent="0.35">
      <c r="A275" s="84"/>
      <c r="B275" s="356">
        <v>156</v>
      </c>
      <c r="C275" s="7"/>
      <c r="D275" s="6" t="s">
        <v>258</v>
      </c>
      <c r="E275" s="518" t="s">
        <v>51</v>
      </c>
      <c r="F275" s="478">
        <v>6</v>
      </c>
      <c r="G275" s="600">
        <v>0</v>
      </c>
      <c r="H275" s="548">
        <f t="shared" si="38"/>
        <v>0</v>
      </c>
    </row>
    <row r="276" spans="1:8" s="85" customFormat="1" ht="71.25" customHeight="1" x14ac:dyDescent="0.35">
      <c r="A276" s="84"/>
      <c r="B276" s="356">
        <v>157</v>
      </c>
      <c r="C276" s="7" t="s">
        <v>71</v>
      </c>
      <c r="D276" s="65" t="s">
        <v>259</v>
      </c>
      <c r="E276" s="518" t="s">
        <v>51</v>
      </c>
      <c r="F276" s="478">
        <v>1</v>
      </c>
      <c r="G276" s="600">
        <v>0</v>
      </c>
      <c r="H276" s="548">
        <f t="shared" si="38"/>
        <v>0</v>
      </c>
    </row>
    <row r="277" spans="1:8" s="85" customFormat="1" ht="63.75" customHeight="1" x14ac:dyDescent="0.35">
      <c r="A277" s="84"/>
      <c r="B277" s="356">
        <v>158</v>
      </c>
      <c r="C277" s="313"/>
      <c r="D277" s="288" t="s">
        <v>429</v>
      </c>
      <c r="E277" s="520" t="s">
        <v>35</v>
      </c>
      <c r="F277" s="479">
        <v>6</v>
      </c>
      <c r="G277" s="600">
        <v>0</v>
      </c>
      <c r="H277" s="548">
        <f t="shared" si="38"/>
        <v>0</v>
      </c>
    </row>
    <row r="278" spans="1:8" s="85" customFormat="1" ht="57" customHeight="1" x14ac:dyDescent="0.35">
      <c r="A278" s="84"/>
      <c r="B278" s="357">
        <v>159</v>
      </c>
      <c r="C278" s="235"/>
      <c r="D278" s="236" t="s">
        <v>260</v>
      </c>
      <c r="E278" s="519" t="s">
        <v>51</v>
      </c>
      <c r="F278" s="480">
        <v>155</v>
      </c>
      <c r="G278" s="600">
        <v>0</v>
      </c>
      <c r="H278" s="548">
        <f t="shared" si="38"/>
        <v>0</v>
      </c>
    </row>
    <row r="279" spans="1:8" s="85" customFormat="1" ht="24.95" customHeight="1" x14ac:dyDescent="0.35">
      <c r="A279" s="84"/>
      <c r="B279" s="28"/>
      <c r="C279" s="7"/>
      <c r="D279" s="249" t="s">
        <v>432</v>
      </c>
      <c r="E279" s="521"/>
      <c r="F279" s="482"/>
      <c r="G279" s="448"/>
      <c r="H279" s="584"/>
    </row>
    <row r="280" spans="1:8" s="85" customFormat="1" ht="56.25" customHeight="1" x14ac:dyDescent="0.35">
      <c r="A280" s="84"/>
      <c r="B280" s="35">
        <v>160</v>
      </c>
      <c r="C280" s="36"/>
      <c r="D280" s="34" t="s">
        <v>430</v>
      </c>
      <c r="E280" s="517" t="s">
        <v>51</v>
      </c>
      <c r="F280" s="477">
        <v>76</v>
      </c>
      <c r="G280" s="600">
        <v>0</v>
      </c>
      <c r="H280" s="548">
        <f t="shared" ref="H280:H281" si="39">F280*G280</f>
        <v>0</v>
      </c>
    </row>
    <row r="281" spans="1:8" s="85" customFormat="1" ht="63.75" customHeight="1" thickBot="1" x14ac:dyDescent="0.4">
      <c r="A281" s="84"/>
      <c r="B281" s="811">
        <v>161</v>
      </c>
      <c r="C281" s="235"/>
      <c r="D281" s="65" t="s">
        <v>431</v>
      </c>
      <c r="E281" s="519" t="s">
        <v>33</v>
      </c>
      <c r="F281" s="480">
        <v>24</v>
      </c>
      <c r="G281" s="606">
        <v>0</v>
      </c>
      <c r="H281" s="812">
        <f t="shared" si="39"/>
        <v>0</v>
      </c>
    </row>
    <row r="282" spans="1:8" s="158" customFormat="1" ht="24.95" customHeight="1" thickBot="1" x14ac:dyDescent="0.4">
      <c r="A282" s="157"/>
      <c r="B282" s="703" t="s">
        <v>433</v>
      </c>
      <c r="C282" s="704"/>
      <c r="D282" s="704"/>
      <c r="E282" s="704"/>
      <c r="F282" s="704"/>
      <c r="G282" s="705"/>
      <c r="H282" s="813">
        <f>SUM(H259:H281)</f>
        <v>0</v>
      </c>
    </row>
    <row r="283" spans="1:8" s="85" customFormat="1" ht="24.95" customHeight="1" x14ac:dyDescent="0.35">
      <c r="A283" s="84"/>
      <c r="B283" s="358"/>
      <c r="C283" s="202"/>
      <c r="D283" s="175" t="s">
        <v>435</v>
      </c>
      <c r="E283" s="522"/>
      <c r="F283" s="483"/>
      <c r="G283" s="449"/>
      <c r="H283" s="585"/>
    </row>
    <row r="284" spans="1:8" s="85" customFormat="1" ht="24.95" customHeight="1" x14ac:dyDescent="0.35">
      <c r="A284" s="84"/>
      <c r="B284" s="356"/>
      <c r="C284" s="193"/>
      <c r="D284" s="151" t="s">
        <v>344</v>
      </c>
      <c r="E284" s="523"/>
      <c r="F284" s="450"/>
      <c r="G284" s="450"/>
      <c r="H284" s="586"/>
    </row>
    <row r="285" spans="1:8" s="85" customFormat="1" ht="24.95" customHeight="1" x14ac:dyDescent="0.35">
      <c r="A285" s="84"/>
      <c r="B285" s="356">
        <v>162</v>
      </c>
      <c r="C285" s="101" t="s">
        <v>58</v>
      </c>
      <c r="D285" s="87" t="s">
        <v>78</v>
      </c>
      <c r="E285" s="494" t="s">
        <v>32</v>
      </c>
      <c r="F285" s="459">
        <v>542.5</v>
      </c>
      <c r="G285" s="600">
        <v>0</v>
      </c>
      <c r="H285" s="548">
        <f t="shared" ref="H285:H289" si="40">F285*G285</f>
        <v>0</v>
      </c>
    </row>
    <row r="286" spans="1:8" s="85" customFormat="1" ht="64.5" customHeight="1" x14ac:dyDescent="0.35">
      <c r="A286" s="84"/>
      <c r="B286" s="356">
        <v>163</v>
      </c>
      <c r="C286" s="101" t="s">
        <v>127</v>
      </c>
      <c r="D286" s="87" t="s">
        <v>118</v>
      </c>
      <c r="E286" s="495" t="s">
        <v>34</v>
      </c>
      <c r="F286" s="460">
        <v>3727</v>
      </c>
      <c r="G286" s="600">
        <v>0</v>
      </c>
      <c r="H286" s="548">
        <f t="shared" si="40"/>
        <v>0</v>
      </c>
    </row>
    <row r="287" spans="1:8" s="85" customFormat="1" ht="49.5" customHeight="1" x14ac:dyDescent="0.35">
      <c r="A287" s="84"/>
      <c r="B287" s="356">
        <v>164</v>
      </c>
      <c r="C287" s="101" t="s">
        <v>127</v>
      </c>
      <c r="D287" s="156" t="s">
        <v>121</v>
      </c>
      <c r="E287" s="495" t="s">
        <v>33</v>
      </c>
      <c r="F287" s="460">
        <v>460</v>
      </c>
      <c r="G287" s="600">
        <v>0</v>
      </c>
      <c r="H287" s="548">
        <f t="shared" si="40"/>
        <v>0</v>
      </c>
    </row>
    <row r="288" spans="1:8" s="85" customFormat="1" ht="24.95" customHeight="1" x14ac:dyDescent="0.35">
      <c r="A288" s="84"/>
      <c r="B288" s="356">
        <v>165</v>
      </c>
      <c r="C288" s="101" t="s">
        <v>82</v>
      </c>
      <c r="D288" s="87" t="s">
        <v>346</v>
      </c>
      <c r="E288" s="495" t="s">
        <v>33</v>
      </c>
      <c r="F288" s="460">
        <v>36</v>
      </c>
      <c r="G288" s="600">
        <v>0</v>
      </c>
      <c r="H288" s="548">
        <f t="shared" si="40"/>
        <v>0</v>
      </c>
    </row>
    <row r="289" spans="1:8" s="85" customFormat="1" ht="45" customHeight="1" x14ac:dyDescent="0.35">
      <c r="A289" s="84"/>
      <c r="B289" s="356">
        <v>166</v>
      </c>
      <c r="C289" s="101" t="s">
        <v>68</v>
      </c>
      <c r="D289" s="87" t="s">
        <v>120</v>
      </c>
      <c r="E289" s="495" t="s">
        <v>33</v>
      </c>
      <c r="F289" s="460">
        <v>36</v>
      </c>
      <c r="G289" s="600">
        <v>0</v>
      </c>
      <c r="H289" s="548">
        <f t="shared" si="40"/>
        <v>0</v>
      </c>
    </row>
    <row r="290" spans="1:8" s="85" customFormat="1" ht="24.95" customHeight="1" x14ac:dyDescent="0.35">
      <c r="A290" s="84"/>
      <c r="B290" s="720" t="s">
        <v>345</v>
      </c>
      <c r="C290" s="721"/>
      <c r="D290" s="721"/>
      <c r="E290" s="721"/>
      <c r="F290" s="721"/>
      <c r="G290" s="722"/>
      <c r="H290" s="587">
        <f>SUM(H285:H289)</f>
        <v>0</v>
      </c>
    </row>
    <row r="291" spans="1:8" s="85" customFormat="1" ht="24.95" customHeight="1" x14ac:dyDescent="0.35">
      <c r="A291" s="84"/>
      <c r="B291" s="727"/>
      <c r="C291" s="728"/>
      <c r="D291" s="148" t="s">
        <v>261</v>
      </c>
      <c r="E291" s="729"/>
      <c r="F291" s="729"/>
      <c r="G291" s="729"/>
      <c r="H291" s="730"/>
    </row>
    <row r="292" spans="1:8" s="85" customFormat="1" ht="56.25" x14ac:dyDescent="0.35">
      <c r="A292" s="84"/>
      <c r="B292" s="356">
        <v>167</v>
      </c>
      <c r="C292" s="101" t="s">
        <v>61</v>
      </c>
      <c r="D292" s="87" t="s">
        <v>80</v>
      </c>
      <c r="E292" s="495" t="s">
        <v>35</v>
      </c>
      <c r="F292" s="460">
        <v>1907</v>
      </c>
      <c r="G292" s="600">
        <v>0</v>
      </c>
      <c r="H292" s="548">
        <f t="shared" ref="H292:H293" si="41">F292*G292</f>
        <v>0</v>
      </c>
    </row>
    <row r="293" spans="1:8" s="85" customFormat="1" ht="24.95" customHeight="1" x14ac:dyDescent="0.35">
      <c r="A293" s="84"/>
      <c r="B293" s="356">
        <v>168</v>
      </c>
      <c r="C293" s="101" t="s">
        <v>64</v>
      </c>
      <c r="D293" s="87" t="s">
        <v>83</v>
      </c>
      <c r="E293" s="495" t="s">
        <v>34</v>
      </c>
      <c r="F293" s="460">
        <v>3752</v>
      </c>
      <c r="G293" s="600">
        <v>0</v>
      </c>
      <c r="H293" s="548">
        <f t="shared" si="41"/>
        <v>0</v>
      </c>
    </row>
    <row r="294" spans="1:8" s="85" customFormat="1" ht="24.95" customHeight="1" x14ac:dyDescent="0.35">
      <c r="A294" s="84"/>
      <c r="B294" s="720" t="s">
        <v>368</v>
      </c>
      <c r="C294" s="721"/>
      <c r="D294" s="721"/>
      <c r="E294" s="721"/>
      <c r="F294" s="721"/>
      <c r="G294" s="722"/>
      <c r="H294" s="553">
        <f>SUM(H292:H293)</f>
        <v>0</v>
      </c>
    </row>
    <row r="295" spans="1:8" s="85" customFormat="1" ht="24.95" customHeight="1" x14ac:dyDescent="0.35">
      <c r="A295" s="84"/>
      <c r="B295" s="342"/>
      <c r="C295" s="195"/>
      <c r="D295" s="151" t="s">
        <v>262</v>
      </c>
      <c r="E295" s="171"/>
      <c r="F295" s="172"/>
      <c r="G295" s="172"/>
      <c r="H295" s="588"/>
    </row>
    <row r="296" spans="1:8" s="85" customFormat="1" ht="54.75" customHeight="1" x14ac:dyDescent="0.35">
      <c r="A296" s="84"/>
      <c r="B296" s="356">
        <v>169</v>
      </c>
      <c r="C296" s="101" t="s">
        <v>66</v>
      </c>
      <c r="D296" s="87" t="s">
        <v>79</v>
      </c>
      <c r="E296" s="494" t="s">
        <v>35</v>
      </c>
      <c r="F296" s="459">
        <v>1318</v>
      </c>
      <c r="G296" s="600">
        <v>0</v>
      </c>
      <c r="H296" s="548">
        <f t="shared" ref="H296:H303" si="42">F296*G296</f>
        <v>0</v>
      </c>
    </row>
    <row r="297" spans="1:8" s="85" customFormat="1" ht="67.5" customHeight="1" x14ac:dyDescent="0.35">
      <c r="A297" s="84"/>
      <c r="B297" s="356">
        <v>170</v>
      </c>
      <c r="C297" s="101" t="s">
        <v>66</v>
      </c>
      <c r="D297" s="87" t="s">
        <v>468</v>
      </c>
      <c r="E297" s="497" t="s">
        <v>35</v>
      </c>
      <c r="F297" s="460">
        <v>43</v>
      </c>
      <c r="G297" s="600">
        <v>0</v>
      </c>
      <c r="H297" s="548">
        <f t="shared" si="42"/>
        <v>0</v>
      </c>
    </row>
    <row r="298" spans="1:8" s="85" customFormat="1" ht="56.25" customHeight="1" x14ac:dyDescent="0.35">
      <c r="A298" s="84"/>
      <c r="B298" s="356">
        <v>171</v>
      </c>
      <c r="C298" s="101" t="s">
        <v>396</v>
      </c>
      <c r="D298" s="87" t="s">
        <v>122</v>
      </c>
      <c r="E298" s="495" t="s">
        <v>34</v>
      </c>
      <c r="F298" s="460">
        <v>3727</v>
      </c>
      <c r="G298" s="600">
        <v>0</v>
      </c>
      <c r="H298" s="548">
        <f t="shared" si="42"/>
        <v>0</v>
      </c>
    </row>
    <row r="299" spans="1:8" s="85" customFormat="1" ht="108" customHeight="1" x14ac:dyDescent="0.35">
      <c r="A299" s="84"/>
      <c r="B299" s="356">
        <v>172</v>
      </c>
      <c r="C299" s="101" t="s">
        <v>395</v>
      </c>
      <c r="D299" s="87" t="s">
        <v>263</v>
      </c>
      <c r="E299" s="495" t="s">
        <v>34</v>
      </c>
      <c r="F299" s="460">
        <v>3737</v>
      </c>
      <c r="G299" s="600">
        <v>0</v>
      </c>
      <c r="H299" s="548">
        <f t="shared" si="42"/>
        <v>0</v>
      </c>
    </row>
    <row r="300" spans="1:8" s="85" customFormat="1" ht="111" customHeight="1" x14ac:dyDescent="0.35">
      <c r="A300" s="84"/>
      <c r="B300" s="356">
        <v>173</v>
      </c>
      <c r="C300" s="101" t="s">
        <v>395</v>
      </c>
      <c r="D300" s="87" t="s">
        <v>383</v>
      </c>
      <c r="E300" s="495" t="s">
        <v>34</v>
      </c>
      <c r="F300" s="460">
        <v>3737</v>
      </c>
      <c r="G300" s="600">
        <v>0</v>
      </c>
      <c r="H300" s="548">
        <f t="shared" si="42"/>
        <v>0</v>
      </c>
    </row>
    <row r="301" spans="1:8" s="85" customFormat="1" ht="66" customHeight="1" x14ac:dyDescent="0.35">
      <c r="A301" s="84"/>
      <c r="B301" s="356">
        <v>174</v>
      </c>
      <c r="C301" s="101" t="s">
        <v>69</v>
      </c>
      <c r="D301" s="87" t="s">
        <v>382</v>
      </c>
      <c r="E301" s="495" t="s">
        <v>33</v>
      </c>
      <c r="F301" s="460">
        <v>460</v>
      </c>
      <c r="G301" s="600">
        <v>0</v>
      </c>
      <c r="H301" s="548">
        <f t="shared" si="42"/>
        <v>0</v>
      </c>
    </row>
    <row r="302" spans="1:8" s="85" customFormat="1" ht="49.5" customHeight="1" x14ac:dyDescent="0.35">
      <c r="A302" s="84"/>
      <c r="B302" s="356">
        <v>175</v>
      </c>
      <c r="C302" s="101" t="s">
        <v>69</v>
      </c>
      <c r="D302" s="87" t="s">
        <v>405</v>
      </c>
      <c r="E302" s="495" t="s">
        <v>33</v>
      </c>
      <c r="F302" s="460">
        <v>130</v>
      </c>
      <c r="G302" s="600">
        <v>0</v>
      </c>
      <c r="H302" s="548">
        <f t="shared" si="42"/>
        <v>0</v>
      </c>
    </row>
    <row r="303" spans="1:8" s="85" customFormat="1" ht="45" customHeight="1" x14ac:dyDescent="0.35">
      <c r="A303" s="84"/>
      <c r="B303" s="356">
        <v>176</v>
      </c>
      <c r="C303" s="101" t="s">
        <v>398</v>
      </c>
      <c r="D303" s="87" t="s">
        <v>447</v>
      </c>
      <c r="E303" s="495" t="s">
        <v>34</v>
      </c>
      <c r="F303" s="460">
        <v>212</v>
      </c>
      <c r="G303" s="600">
        <v>0</v>
      </c>
      <c r="H303" s="548">
        <f t="shared" si="42"/>
        <v>0</v>
      </c>
    </row>
    <row r="304" spans="1:8" s="85" customFormat="1" ht="24.95" customHeight="1" x14ac:dyDescent="0.35">
      <c r="A304" s="84"/>
      <c r="B304" s="720" t="s">
        <v>381</v>
      </c>
      <c r="C304" s="721"/>
      <c r="D304" s="721"/>
      <c r="E304" s="721"/>
      <c r="F304" s="721"/>
      <c r="G304" s="722"/>
      <c r="H304" s="555">
        <f>SUM(H296:H303)</f>
        <v>0</v>
      </c>
    </row>
    <row r="305" spans="1:8" s="85" customFormat="1" ht="24.95" customHeight="1" x14ac:dyDescent="0.35">
      <c r="A305" s="84"/>
      <c r="B305" s="359"/>
      <c r="C305" s="210"/>
      <c r="D305" s="100" t="s">
        <v>264</v>
      </c>
      <c r="E305" s="731"/>
      <c r="F305" s="731"/>
      <c r="G305" s="731"/>
      <c r="H305" s="732"/>
    </row>
    <row r="306" spans="1:8" s="85" customFormat="1" ht="48.75" customHeight="1" x14ac:dyDescent="0.35">
      <c r="A306" s="84"/>
      <c r="B306" s="356">
        <v>177</v>
      </c>
      <c r="C306" s="101"/>
      <c r="D306" s="87" t="s">
        <v>492</v>
      </c>
      <c r="E306" s="495" t="s">
        <v>33</v>
      </c>
      <c r="F306" s="460">
        <v>70</v>
      </c>
      <c r="G306" s="600">
        <v>0</v>
      </c>
      <c r="H306" s="548">
        <f t="shared" ref="H306:H309" si="43">F306*G306</f>
        <v>0</v>
      </c>
    </row>
    <row r="307" spans="1:8" s="85" customFormat="1" ht="54.75" customHeight="1" x14ac:dyDescent="0.35">
      <c r="A307" s="84"/>
      <c r="B307" s="356">
        <v>178</v>
      </c>
      <c r="C307" s="101"/>
      <c r="D307" s="87" t="s">
        <v>265</v>
      </c>
      <c r="E307" s="495" t="s">
        <v>35</v>
      </c>
      <c r="F307" s="460">
        <v>30</v>
      </c>
      <c r="G307" s="600">
        <v>0</v>
      </c>
      <c r="H307" s="548">
        <f t="shared" si="43"/>
        <v>0</v>
      </c>
    </row>
    <row r="308" spans="1:8" s="85" customFormat="1" ht="49.5" customHeight="1" x14ac:dyDescent="0.35">
      <c r="A308" s="84"/>
      <c r="B308" s="356">
        <v>179</v>
      </c>
      <c r="C308" s="101"/>
      <c r="D308" s="87" t="s">
        <v>266</v>
      </c>
      <c r="E308" s="495" t="s">
        <v>34</v>
      </c>
      <c r="F308" s="460">
        <v>209</v>
      </c>
      <c r="G308" s="600">
        <v>0</v>
      </c>
      <c r="H308" s="548">
        <f t="shared" si="43"/>
        <v>0</v>
      </c>
    </row>
    <row r="309" spans="1:8" s="85" customFormat="1" ht="39.75" customHeight="1" x14ac:dyDescent="0.35">
      <c r="A309" s="84"/>
      <c r="B309" s="356">
        <v>180</v>
      </c>
      <c r="C309" s="101"/>
      <c r="D309" s="87" t="s">
        <v>267</v>
      </c>
      <c r="E309" s="495" t="s">
        <v>35</v>
      </c>
      <c r="F309" s="460">
        <v>11</v>
      </c>
      <c r="G309" s="600">
        <v>0</v>
      </c>
      <c r="H309" s="548">
        <f t="shared" si="43"/>
        <v>0</v>
      </c>
    </row>
    <row r="310" spans="1:8" s="85" customFormat="1" ht="24.95" customHeight="1" x14ac:dyDescent="0.35">
      <c r="A310" s="84"/>
      <c r="B310" s="720" t="s">
        <v>379</v>
      </c>
      <c r="C310" s="721"/>
      <c r="D310" s="721"/>
      <c r="E310" s="721"/>
      <c r="F310" s="721"/>
      <c r="G310" s="722"/>
      <c r="H310" s="555">
        <f>SUM(H306:H309)</f>
        <v>0</v>
      </c>
    </row>
    <row r="311" spans="1:8" s="85" customFormat="1" ht="18.75" x14ac:dyDescent="0.35">
      <c r="A311" s="84"/>
      <c r="B311" s="339"/>
      <c r="C311" s="211"/>
      <c r="D311" s="733" t="s">
        <v>268</v>
      </c>
      <c r="E311" s="734"/>
      <c r="F311" s="734"/>
      <c r="G311" s="735"/>
      <c r="H311" s="555">
        <f>H290</f>
        <v>0</v>
      </c>
    </row>
    <row r="312" spans="1:8" s="85" customFormat="1" ht="18.75" x14ac:dyDescent="0.35">
      <c r="A312" s="84"/>
      <c r="B312" s="360"/>
      <c r="C312" s="212"/>
      <c r="D312" s="733" t="s">
        <v>269</v>
      </c>
      <c r="E312" s="734"/>
      <c r="F312" s="734"/>
      <c r="G312" s="735"/>
      <c r="H312" s="555">
        <f>H294</f>
        <v>0</v>
      </c>
    </row>
    <row r="313" spans="1:8" s="85" customFormat="1" ht="18.75" x14ac:dyDescent="0.35">
      <c r="A313" s="84"/>
      <c r="B313" s="361"/>
      <c r="C313" s="212"/>
      <c r="D313" s="733" t="s">
        <v>380</v>
      </c>
      <c r="E313" s="734"/>
      <c r="F313" s="734"/>
      <c r="G313" s="735"/>
      <c r="H313" s="555">
        <f>H304</f>
        <v>0</v>
      </c>
    </row>
    <row r="314" spans="1:8" s="85" customFormat="1" ht="19.5" thickBot="1" x14ac:dyDescent="0.4">
      <c r="A314" s="84"/>
      <c r="B314" s="362"/>
      <c r="C314" s="314"/>
      <c r="D314" s="771" t="s">
        <v>270</v>
      </c>
      <c r="E314" s="772"/>
      <c r="F314" s="772"/>
      <c r="G314" s="773"/>
      <c r="H314" s="553">
        <f>H310</f>
        <v>0</v>
      </c>
    </row>
    <row r="315" spans="1:8" s="311" customFormat="1" ht="24.95" customHeight="1" thickBot="1" x14ac:dyDescent="0.4">
      <c r="A315" s="310"/>
      <c r="B315" s="751" t="s">
        <v>450</v>
      </c>
      <c r="C315" s="752"/>
      <c r="D315" s="752"/>
      <c r="E315" s="752"/>
      <c r="F315" s="752"/>
      <c r="G315" s="753"/>
      <c r="H315" s="550">
        <f>SUM(H311:H314)</f>
        <v>0</v>
      </c>
    </row>
    <row r="316" spans="1:8" s="85" customFormat="1" ht="24.95" customHeight="1" x14ac:dyDescent="0.35">
      <c r="A316" s="84"/>
      <c r="B316" s="139"/>
      <c r="C316" s="101"/>
      <c r="D316" s="151" t="s">
        <v>271</v>
      </c>
      <c r="E316" s="501"/>
      <c r="F316" s="466"/>
      <c r="G316" s="434"/>
      <c r="H316" s="567"/>
    </row>
    <row r="317" spans="1:8" s="85" customFormat="1" ht="24.95" customHeight="1" x14ac:dyDescent="0.35">
      <c r="A317" s="84"/>
      <c r="B317" s="339"/>
      <c r="C317" s="192"/>
      <c r="D317" s="100" t="s">
        <v>369</v>
      </c>
      <c r="E317" s="501"/>
      <c r="F317" s="466"/>
      <c r="G317" s="434"/>
      <c r="H317" s="567"/>
    </row>
    <row r="318" spans="1:8" s="85" customFormat="1" ht="69.75" customHeight="1" x14ac:dyDescent="0.35">
      <c r="A318" s="84"/>
      <c r="B318" s="356">
        <v>181</v>
      </c>
      <c r="C318" s="101" t="s">
        <v>58</v>
      </c>
      <c r="D318" s="87" t="s">
        <v>482</v>
      </c>
      <c r="E318" s="495" t="s">
        <v>33</v>
      </c>
      <c r="F318" s="460">
        <v>157.05000000000001</v>
      </c>
      <c r="G318" s="600">
        <v>0</v>
      </c>
      <c r="H318" s="548">
        <f t="shared" ref="H318:H323" si="44">F318*G318</f>
        <v>0</v>
      </c>
    </row>
    <row r="319" spans="1:8" s="85" customFormat="1" ht="60" customHeight="1" x14ac:dyDescent="0.35">
      <c r="A319" s="84"/>
      <c r="B319" s="356">
        <v>182</v>
      </c>
      <c r="C319" s="101" t="s">
        <v>391</v>
      </c>
      <c r="D319" s="87" t="s">
        <v>173</v>
      </c>
      <c r="E319" s="495" t="s">
        <v>34</v>
      </c>
      <c r="F319" s="460">
        <v>458</v>
      </c>
      <c r="G319" s="600">
        <v>0</v>
      </c>
      <c r="H319" s="548">
        <f t="shared" si="44"/>
        <v>0</v>
      </c>
    </row>
    <row r="320" spans="1:8" s="85" customFormat="1" ht="61.5" customHeight="1" x14ac:dyDescent="0.35">
      <c r="A320" s="84"/>
      <c r="B320" s="356">
        <v>183</v>
      </c>
      <c r="C320" s="101" t="s">
        <v>127</v>
      </c>
      <c r="D320" s="87" t="s">
        <v>481</v>
      </c>
      <c r="E320" s="495" t="s">
        <v>34</v>
      </c>
      <c r="F320" s="460">
        <v>158.93</v>
      </c>
      <c r="G320" s="600">
        <v>0</v>
      </c>
      <c r="H320" s="548">
        <f t="shared" si="44"/>
        <v>0</v>
      </c>
    </row>
    <row r="321" spans="1:8" s="85" customFormat="1" ht="54.75" customHeight="1" x14ac:dyDescent="0.35">
      <c r="A321" s="84"/>
      <c r="B321" s="356">
        <v>184</v>
      </c>
      <c r="C321" s="101" t="s">
        <v>395</v>
      </c>
      <c r="D321" s="87" t="s">
        <v>176</v>
      </c>
      <c r="E321" s="495" t="s">
        <v>34</v>
      </c>
      <c r="F321" s="460">
        <v>158.93</v>
      </c>
      <c r="G321" s="600">
        <v>0</v>
      </c>
      <c r="H321" s="548">
        <f t="shared" si="44"/>
        <v>0</v>
      </c>
    </row>
    <row r="322" spans="1:8" s="85" customFormat="1" ht="57" customHeight="1" x14ac:dyDescent="0.35">
      <c r="A322" s="84"/>
      <c r="B322" s="356">
        <v>185</v>
      </c>
      <c r="C322" s="101"/>
      <c r="D322" s="87" t="s">
        <v>180</v>
      </c>
      <c r="E322" s="495" t="s">
        <v>97</v>
      </c>
      <c r="F322" s="460">
        <v>1</v>
      </c>
      <c r="G322" s="600">
        <v>0</v>
      </c>
      <c r="H322" s="548">
        <f t="shared" si="44"/>
        <v>0</v>
      </c>
    </row>
    <row r="323" spans="1:8" s="85" customFormat="1" ht="52.5" customHeight="1" x14ac:dyDescent="0.35">
      <c r="A323" s="84"/>
      <c r="B323" s="356">
        <v>186</v>
      </c>
      <c r="C323" s="101"/>
      <c r="D323" s="87" t="s">
        <v>493</v>
      </c>
      <c r="E323" s="495" t="s">
        <v>34</v>
      </c>
      <c r="F323" s="460">
        <v>40.880000000000003</v>
      </c>
      <c r="G323" s="600">
        <v>0</v>
      </c>
      <c r="H323" s="548">
        <f t="shared" si="44"/>
        <v>0</v>
      </c>
    </row>
    <row r="324" spans="1:8" s="85" customFormat="1" ht="24.95" customHeight="1" x14ac:dyDescent="0.35">
      <c r="A324" s="84"/>
      <c r="B324" s="720" t="s">
        <v>449</v>
      </c>
      <c r="C324" s="721"/>
      <c r="D324" s="721"/>
      <c r="E324" s="721"/>
      <c r="F324" s="721"/>
      <c r="G324" s="721"/>
      <c r="H324" s="555">
        <f>SUM(H318:H323)</f>
        <v>0</v>
      </c>
    </row>
    <row r="325" spans="1:8" s="85" customFormat="1" ht="24.95" customHeight="1" x14ac:dyDescent="0.35">
      <c r="A325" s="84"/>
      <c r="B325" s="340"/>
      <c r="C325" s="193"/>
      <c r="D325" s="100" t="s">
        <v>370</v>
      </c>
      <c r="E325" s="501"/>
      <c r="F325" s="466"/>
      <c r="G325" s="434"/>
      <c r="H325" s="567"/>
    </row>
    <row r="326" spans="1:8" s="85" customFormat="1" ht="74.25" customHeight="1" x14ac:dyDescent="0.35">
      <c r="A326" s="84"/>
      <c r="B326" s="356">
        <v>187</v>
      </c>
      <c r="C326" s="101" t="s">
        <v>62</v>
      </c>
      <c r="D326" s="87" t="s">
        <v>494</v>
      </c>
      <c r="E326" s="495" t="s">
        <v>35</v>
      </c>
      <c r="F326" s="460">
        <v>151.54</v>
      </c>
      <c r="G326" s="600">
        <v>0</v>
      </c>
      <c r="H326" s="548">
        <f t="shared" ref="H326:H332" si="45">F326*G326</f>
        <v>0</v>
      </c>
    </row>
    <row r="327" spans="1:8" s="85" customFormat="1" ht="75" customHeight="1" x14ac:dyDescent="0.35">
      <c r="A327" s="84"/>
      <c r="B327" s="356">
        <v>188</v>
      </c>
      <c r="C327" s="101" t="s">
        <v>62</v>
      </c>
      <c r="D327" s="87" t="s">
        <v>495</v>
      </c>
      <c r="E327" s="495" t="s">
        <v>35</v>
      </c>
      <c r="F327" s="460">
        <v>37.89</v>
      </c>
      <c r="G327" s="600">
        <v>0</v>
      </c>
      <c r="H327" s="548">
        <f t="shared" si="45"/>
        <v>0</v>
      </c>
    </row>
    <row r="328" spans="1:8" s="85" customFormat="1" ht="65.25" customHeight="1" x14ac:dyDescent="0.35">
      <c r="A328" s="84"/>
      <c r="B328" s="356">
        <v>189</v>
      </c>
      <c r="C328" s="101" t="s">
        <v>62</v>
      </c>
      <c r="D328" s="87" t="s">
        <v>496</v>
      </c>
      <c r="E328" s="495" t="s">
        <v>35</v>
      </c>
      <c r="F328" s="460">
        <v>33.19</v>
      </c>
      <c r="G328" s="600">
        <v>0</v>
      </c>
      <c r="H328" s="548">
        <f t="shared" si="45"/>
        <v>0</v>
      </c>
    </row>
    <row r="329" spans="1:8" s="85" customFormat="1" ht="60" customHeight="1" x14ac:dyDescent="0.35">
      <c r="A329" s="84"/>
      <c r="B329" s="356">
        <v>190</v>
      </c>
      <c r="C329" s="101" t="s">
        <v>62</v>
      </c>
      <c r="D329" s="87" t="s">
        <v>452</v>
      </c>
      <c r="E329" s="495" t="s">
        <v>35</v>
      </c>
      <c r="F329" s="460">
        <v>7.56</v>
      </c>
      <c r="G329" s="600">
        <v>0</v>
      </c>
      <c r="H329" s="548">
        <f t="shared" si="45"/>
        <v>0</v>
      </c>
    </row>
    <row r="330" spans="1:8" s="85" customFormat="1" ht="29.25" customHeight="1" x14ac:dyDescent="0.35">
      <c r="A330" s="84"/>
      <c r="B330" s="356">
        <v>191</v>
      </c>
      <c r="C330" s="101"/>
      <c r="D330" s="87" t="s">
        <v>192</v>
      </c>
      <c r="E330" s="495" t="s">
        <v>34</v>
      </c>
      <c r="F330" s="460">
        <v>164.57</v>
      </c>
      <c r="G330" s="600">
        <v>0</v>
      </c>
      <c r="H330" s="548">
        <f t="shared" si="45"/>
        <v>0</v>
      </c>
    </row>
    <row r="331" spans="1:8" s="85" customFormat="1" ht="48" customHeight="1" x14ac:dyDescent="0.35">
      <c r="A331" s="84"/>
      <c r="B331" s="356">
        <v>192</v>
      </c>
      <c r="C331" s="101"/>
      <c r="D331" s="87" t="s">
        <v>451</v>
      </c>
      <c r="E331" s="495" t="s">
        <v>35</v>
      </c>
      <c r="F331" s="460">
        <v>59.39</v>
      </c>
      <c r="G331" s="600">
        <v>0</v>
      </c>
      <c r="H331" s="548">
        <f t="shared" si="45"/>
        <v>0</v>
      </c>
    </row>
    <row r="332" spans="1:8" s="85" customFormat="1" ht="65.25" customHeight="1" x14ac:dyDescent="0.35">
      <c r="A332" s="84"/>
      <c r="B332" s="357">
        <v>193</v>
      </c>
      <c r="C332" s="197"/>
      <c r="D332" s="155" t="s">
        <v>497</v>
      </c>
      <c r="E332" s="507" t="s">
        <v>35</v>
      </c>
      <c r="F332" s="471">
        <v>144.22999999999999</v>
      </c>
      <c r="G332" s="600">
        <v>0</v>
      </c>
      <c r="H332" s="548">
        <f t="shared" si="45"/>
        <v>0</v>
      </c>
    </row>
    <row r="333" spans="1:8" s="85" customFormat="1" ht="24.95" customHeight="1" x14ac:dyDescent="0.35">
      <c r="A333" s="84"/>
      <c r="B333" s="742" t="s">
        <v>483</v>
      </c>
      <c r="C333" s="725"/>
      <c r="D333" s="725"/>
      <c r="E333" s="725"/>
      <c r="F333" s="725"/>
      <c r="G333" s="725"/>
      <c r="H333" s="555">
        <f>SUM(H326:H332)</f>
        <v>0</v>
      </c>
    </row>
    <row r="334" spans="1:8" s="85" customFormat="1" ht="24.95" customHeight="1" x14ac:dyDescent="0.35">
      <c r="A334" s="84"/>
      <c r="B334" s="349"/>
      <c r="C334" s="199"/>
      <c r="D334" s="148" t="s">
        <v>371</v>
      </c>
      <c r="E334" s="501"/>
      <c r="F334" s="466"/>
      <c r="G334" s="434"/>
      <c r="H334" s="567"/>
    </row>
    <row r="335" spans="1:8" s="85" customFormat="1" ht="70.5" customHeight="1" x14ac:dyDescent="0.35">
      <c r="A335" s="84"/>
      <c r="B335" s="356">
        <v>194</v>
      </c>
      <c r="C335" s="101"/>
      <c r="D335" s="87" t="s">
        <v>197</v>
      </c>
      <c r="E335" s="495" t="s">
        <v>36</v>
      </c>
      <c r="F335" s="460">
        <v>6</v>
      </c>
      <c r="G335" s="600">
        <v>0</v>
      </c>
      <c r="H335" s="548">
        <f t="shared" ref="H335:H336" si="46">F335*G335</f>
        <v>0</v>
      </c>
    </row>
    <row r="336" spans="1:8" s="85" customFormat="1" ht="47.25" customHeight="1" x14ac:dyDescent="0.35">
      <c r="A336" s="84"/>
      <c r="B336" s="356">
        <v>195</v>
      </c>
      <c r="C336" s="101"/>
      <c r="D336" s="87" t="s">
        <v>198</v>
      </c>
      <c r="E336" s="495" t="s">
        <v>33</v>
      </c>
      <c r="F336" s="460">
        <v>6</v>
      </c>
      <c r="G336" s="600">
        <v>0</v>
      </c>
      <c r="H336" s="548">
        <f t="shared" si="46"/>
        <v>0</v>
      </c>
    </row>
    <row r="337" spans="1:8" s="85" customFormat="1" ht="24.95" customHeight="1" x14ac:dyDescent="0.35">
      <c r="A337" s="84"/>
      <c r="B337" s="720" t="s">
        <v>372</v>
      </c>
      <c r="C337" s="721"/>
      <c r="D337" s="721"/>
      <c r="E337" s="749"/>
      <c r="F337" s="749"/>
      <c r="G337" s="750"/>
      <c r="H337" s="553">
        <f>SUM(H335:H336)</f>
        <v>0</v>
      </c>
    </row>
    <row r="338" spans="1:8" s="85" customFormat="1" ht="24.95" customHeight="1" x14ac:dyDescent="0.35">
      <c r="A338" s="84"/>
      <c r="B338" s="342"/>
      <c r="C338" s="195"/>
      <c r="D338" s="151" t="s">
        <v>373</v>
      </c>
      <c r="E338" s="510"/>
      <c r="F338" s="484"/>
      <c r="G338" s="442"/>
      <c r="H338" s="589"/>
    </row>
    <row r="339" spans="1:8" s="85" customFormat="1" ht="112.5" customHeight="1" x14ac:dyDescent="0.35">
      <c r="A339" s="84"/>
      <c r="B339" s="356">
        <v>196</v>
      </c>
      <c r="C339" s="101"/>
      <c r="D339" s="87" t="s">
        <v>217</v>
      </c>
      <c r="E339" s="494" t="s">
        <v>33</v>
      </c>
      <c r="F339" s="459">
        <v>9</v>
      </c>
      <c r="G339" s="600">
        <v>0</v>
      </c>
      <c r="H339" s="548">
        <f t="shared" ref="H339:H343" si="47">F339*G339</f>
        <v>0</v>
      </c>
    </row>
    <row r="340" spans="1:8" s="85" customFormat="1" ht="108.75" customHeight="1" x14ac:dyDescent="0.35">
      <c r="A340" s="84"/>
      <c r="B340" s="356">
        <v>197</v>
      </c>
      <c r="C340" s="101"/>
      <c r="D340" s="87" t="s">
        <v>487</v>
      </c>
      <c r="E340" s="495" t="s">
        <v>33</v>
      </c>
      <c r="F340" s="460">
        <v>89.83</v>
      </c>
      <c r="G340" s="600">
        <v>0</v>
      </c>
      <c r="H340" s="548">
        <f t="shared" si="47"/>
        <v>0</v>
      </c>
    </row>
    <row r="341" spans="1:8" s="85" customFormat="1" ht="113.25" customHeight="1" x14ac:dyDescent="0.35">
      <c r="A341" s="84"/>
      <c r="B341" s="356">
        <v>198</v>
      </c>
      <c r="C341" s="101"/>
      <c r="D341" s="87" t="s">
        <v>486</v>
      </c>
      <c r="E341" s="495" t="s">
        <v>33</v>
      </c>
      <c r="F341" s="460">
        <v>58.22</v>
      </c>
      <c r="G341" s="600">
        <v>0</v>
      </c>
      <c r="H341" s="548">
        <f t="shared" si="47"/>
        <v>0</v>
      </c>
    </row>
    <row r="342" spans="1:8" s="85" customFormat="1" ht="87" customHeight="1" x14ac:dyDescent="0.35">
      <c r="A342" s="84"/>
      <c r="B342" s="356">
        <v>199</v>
      </c>
      <c r="C342" s="101"/>
      <c r="D342" s="87" t="s">
        <v>485</v>
      </c>
      <c r="E342" s="495" t="s">
        <v>36</v>
      </c>
      <c r="F342" s="460">
        <v>6</v>
      </c>
      <c r="G342" s="600">
        <v>0</v>
      </c>
      <c r="H342" s="548">
        <f t="shared" si="47"/>
        <v>0</v>
      </c>
    </row>
    <row r="343" spans="1:8" s="85" customFormat="1" ht="103.5" customHeight="1" x14ac:dyDescent="0.35">
      <c r="A343" s="84"/>
      <c r="B343" s="357">
        <v>200</v>
      </c>
      <c r="C343" s="197"/>
      <c r="D343" s="155" t="s">
        <v>484</v>
      </c>
      <c r="E343" s="507" t="s">
        <v>36</v>
      </c>
      <c r="F343" s="471">
        <v>6</v>
      </c>
      <c r="G343" s="600">
        <v>0</v>
      </c>
      <c r="H343" s="548">
        <f t="shared" si="47"/>
        <v>0</v>
      </c>
    </row>
    <row r="344" spans="1:8" s="174" customFormat="1" ht="24.95" customHeight="1" x14ac:dyDescent="0.35">
      <c r="A344" s="173"/>
      <c r="B344" s="788" t="s">
        <v>378</v>
      </c>
      <c r="C344" s="789"/>
      <c r="D344" s="789"/>
      <c r="E344" s="789"/>
      <c r="F344" s="789"/>
      <c r="G344" s="789"/>
      <c r="H344" s="590">
        <f>SUM(H339:H343)</f>
        <v>0</v>
      </c>
    </row>
    <row r="345" spans="1:8" s="85" customFormat="1" ht="18.75" x14ac:dyDescent="0.35">
      <c r="A345" s="84"/>
      <c r="B345" s="345"/>
      <c r="C345" s="213"/>
      <c r="D345" s="777" t="s">
        <v>272</v>
      </c>
      <c r="E345" s="778"/>
      <c r="F345" s="778"/>
      <c r="G345" s="779"/>
      <c r="H345" s="591">
        <f>H324</f>
        <v>0</v>
      </c>
    </row>
    <row r="346" spans="1:8" s="85" customFormat="1" ht="18.75" x14ac:dyDescent="0.35">
      <c r="A346" s="84"/>
      <c r="B346" s="339"/>
      <c r="C346" s="211"/>
      <c r="D346" s="733" t="s">
        <v>375</v>
      </c>
      <c r="E346" s="734"/>
      <c r="F346" s="734"/>
      <c r="G346" s="735"/>
      <c r="H346" s="555">
        <f>H333</f>
        <v>0</v>
      </c>
    </row>
    <row r="347" spans="1:8" s="85" customFormat="1" ht="18.75" x14ac:dyDescent="0.35">
      <c r="A347" s="84"/>
      <c r="B347" s="360"/>
      <c r="C347" s="212"/>
      <c r="D347" s="733" t="s">
        <v>376</v>
      </c>
      <c r="E347" s="734"/>
      <c r="F347" s="734"/>
      <c r="G347" s="735"/>
      <c r="H347" s="555">
        <f>H337</f>
        <v>0</v>
      </c>
    </row>
    <row r="348" spans="1:8" s="85" customFormat="1" ht="18.75" x14ac:dyDescent="0.35">
      <c r="A348" s="84"/>
      <c r="B348" s="361"/>
      <c r="C348" s="212"/>
      <c r="D348" s="733" t="s">
        <v>377</v>
      </c>
      <c r="E348" s="734"/>
      <c r="F348" s="734"/>
      <c r="G348" s="735"/>
      <c r="H348" s="555">
        <f>H344</f>
        <v>0</v>
      </c>
    </row>
    <row r="349" spans="1:8" s="311" customFormat="1" ht="24.95" customHeight="1" x14ac:dyDescent="0.35">
      <c r="A349" s="310"/>
      <c r="B349" s="768" t="s">
        <v>374</v>
      </c>
      <c r="C349" s="769"/>
      <c r="D349" s="769"/>
      <c r="E349" s="769"/>
      <c r="F349" s="769"/>
      <c r="G349" s="770"/>
      <c r="H349" s="592">
        <f>SUM(H345:H348)</f>
        <v>0</v>
      </c>
    </row>
    <row r="350" spans="1:8" s="85" customFormat="1" ht="24.95" customHeight="1" x14ac:dyDescent="0.35">
      <c r="A350" s="84"/>
      <c r="B350" s="358"/>
      <c r="C350" s="202"/>
      <c r="D350" s="222" t="s">
        <v>273</v>
      </c>
      <c r="E350" s="524"/>
      <c r="F350" s="485"/>
      <c r="G350" s="451"/>
      <c r="H350" s="593"/>
    </row>
    <row r="351" spans="1:8" s="85" customFormat="1" ht="24.95" customHeight="1" x14ac:dyDescent="0.35">
      <c r="A351" s="84"/>
      <c r="B351" s="339"/>
      <c r="C351" s="192"/>
      <c r="D351" s="151" t="s">
        <v>274</v>
      </c>
      <c r="E351" s="510"/>
      <c r="F351" s="473"/>
      <c r="G351" s="441"/>
      <c r="H351" s="577"/>
    </row>
    <row r="352" spans="1:8" s="85" customFormat="1" ht="74.25" customHeight="1" x14ac:dyDescent="0.35">
      <c r="A352" s="84"/>
      <c r="B352" s="356">
        <v>201</v>
      </c>
      <c r="C352" s="101"/>
      <c r="D352" s="98" t="s">
        <v>488</v>
      </c>
      <c r="E352" s="430" t="s">
        <v>36</v>
      </c>
      <c r="F352" s="459">
        <v>12</v>
      </c>
      <c r="G352" s="600">
        <v>0</v>
      </c>
      <c r="H352" s="548">
        <f t="shared" ref="H352:H354" si="48">F352*G352</f>
        <v>0</v>
      </c>
    </row>
    <row r="353" spans="1:8" s="85" customFormat="1" ht="73.5" customHeight="1" x14ac:dyDescent="0.35">
      <c r="A353" s="84"/>
      <c r="B353" s="356">
        <v>202</v>
      </c>
      <c r="C353" s="101"/>
      <c r="D353" s="98" t="s">
        <v>221</v>
      </c>
      <c r="E353" s="429" t="s">
        <v>36</v>
      </c>
      <c r="F353" s="460">
        <v>19</v>
      </c>
      <c r="G353" s="600">
        <v>0</v>
      </c>
      <c r="H353" s="548">
        <f t="shared" si="48"/>
        <v>0</v>
      </c>
    </row>
    <row r="354" spans="1:8" s="85" customFormat="1" ht="51" customHeight="1" x14ac:dyDescent="0.35">
      <c r="A354" s="84"/>
      <c r="B354" s="356">
        <v>203</v>
      </c>
      <c r="C354" s="101"/>
      <c r="D354" s="98" t="s">
        <v>460</v>
      </c>
      <c r="E354" s="429" t="s">
        <v>36</v>
      </c>
      <c r="F354" s="460">
        <v>2</v>
      </c>
      <c r="G354" s="600">
        <v>0</v>
      </c>
      <c r="H354" s="548">
        <f t="shared" si="48"/>
        <v>0</v>
      </c>
    </row>
    <row r="355" spans="1:8" s="158" customFormat="1" ht="24.95" customHeight="1" x14ac:dyDescent="0.35">
      <c r="A355" s="157"/>
      <c r="B355" s="786" t="s">
        <v>469</v>
      </c>
      <c r="C355" s="787"/>
      <c r="D355" s="787"/>
      <c r="E355" s="787"/>
      <c r="F355" s="787"/>
      <c r="G355" s="787"/>
      <c r="H355" s="559">
        <f>SUM(H352:H354)</f>
        <v>0</v>
      </c>
    </row>
    <row r="356" spans="1:8" s="158" customFormat="1" ht="24.95" customHeight="1" x14ac:dyDescent="0.35">
      <c r="A356" s="157"/>
      <c r="B356" s="139"/>
      <c r="C356" s="101"/>
      <c r="D356" s="221" t="s">
        <v>400</v>
      </c>
      <c r="E356" s="501"/>
      <c r="F356" s="466"/>
      <c r="G356" s="434"/>
      <c r="H356" s="594"/>
    </row>
    <row r="357" spans="1:8" s="158" customFormat="1" ht="24.95" customHeight="1" x14ac:dyDescent="0.35">
      <c r="A357" s="157"/>
      <c r="B357" s="339"/>
      <c r="C357" s="192"/>
      <c r="D357" s="100" t="s">
        <v>275</v>
      </c>
      <c r="E357" s="501"/>
      <c r="F357" s="466"/>
      <c r="G357" s="434"/>
      <c r="H357" s="594"/>
    </row>
    <row r="358" spans="1:8" s="85" customFormat="1" ht="51.75" customHeight="1" x14ac:dyDescent="0.35">
      <c r="A358" s="84"/>
      <c r="B358" s="356">
        <v>204</v>
      </c>
      <c r="C358" s="101"/>
      <c r="D358" s="102" t="s">
        <v>342</v>
      </c>
      <c r="E358" s="525" t="s">
        <v>97</v>
      </c>
      <c r="F358" s="460">
        <v>1</v>
      </c>
      <c r="G358" s="600">
        <v>0</v>
      </c>
      <c r="H358" s="548">
        <f t="shared" ref="H358:H359" si="49">F358*G358</f>
        <v>0</v>
      </c>
    </row>
    <row r="359" spans="1:8" s="85" customFormat="1" ht="54" customHeight="1" x14ac:dyDescent="0.35">
      <c r="A359" s="84"/>
      <c r="B359" s="356">
        <v>205</v>
      </c>
      <c r="C359" s="101"/>
      <c r="D359" s="102" t="s">
        <v>276</v>
      </c>
      <c r="E359" s="525" t="s">
        <v>33</v>
      </c>
      <c r="F359" s="460">
        <v>75.5</v>
      </c>
      <c r="G359" s="600">
        <v>0</v>
      </c>
      <c r="H359" s="548">
        <f t="shared" si="49"/>
        <v>0</v>
      </c>
    </row>
    <row r="360" spans="1:8" s="85" customFormat="1" ht="24.95" customHeight="1" x14ac:dyDescent="0.35">
      <c r="A360" s="84"/>
      <c r="B360" s="720" t="s">
        <v>453</v>
      </c>
      <c r="C360" s="721"/>
      <c r="D360" s="721"/>
      <c r="E360" s="721"/>
      <c r="F360" s="721"/>
      <c r="G360" s="722"/>
      <c r="H360" s="555">
        <f>SUM(H358:H359)</f>
        <v>0</v>
      </c>
    </row>
    <row r="361" spans="1:8" s="85" customFormat="1" ht="24.95" customHeight="1" x14ac:dyDescent="0.35">
      <c r="A361" s="84"/>
      <c r="B361" s="340"/>
      <c r="C361" s="193"/>
      <c r="D361" s="100" t="s">
        <v>277</v>
      </c>
      <c r="E361" s="501"/>
      <c r="F361" s="466"/>
      <c r="G361" s="434"/>
      <c r="H361" s="594"/>
    </row>
    <row r="362" spans="1:8" s="85" customFormat="1" ht="42" customHeight="1" x14ac:dyDescent="0.35">
      <c r="A362" s="84"/>
      <c r="B362" s="356">
        <v>206</v>
      </c>
      <c r="C362" s="101"/>
      <c r="D362" s="102" t="s">
        <v>278</v>
      </c>
      <c r="E362" s="525" t="s">
        <v>35</v>
      </c>
      <c r="F362" s="460">
        <v>34.630000000000003</v>
      </c>
      <c r="G362" s="600">
        <v>0</v>
      </c>
      <c r="H362" s="548">
        <f t="shared" ref="H362:H365" si="50">F362*G362</f>
        <v>0</v>
      </c>
    </row>
    <row r="363" spans="1:8" s="85" customFormat="1" ht="24.95" customHeight="1" x14ac:dyDescent="0.35">
      <c r="A363" s="84"/>
      <c r="B363" s="356">
        <v>207</v>
      </c>
      <c r="C363" s="101"/>
      <c r="D363" s="102" t="s">
        <v>279</v>
      </c>
      <c r="E363" s="525" t="s">
        <v>35</v>
      </c>
      <c r="F363" s="460">
        <v>3.85</v>
      </c>
      <c r="G363" s="600">
        <v>0</v>
      </c>
      <c r="H363" s="548">
        <f t="shared" si="50"/>
        <v>0</v>
      </c>
    </row>
    <row r="364" spans="1:8" s="85" customFormat="1" ht="24.75" customHeight="1" x14ac:dyDescent="0.35">
      <c r="A364" s="84"/>
      <c r="B364" s="356">
        <v>208</v>
      </c>
      <c r="C364" s="101"/>
      <c r="D364" s="102" t="s">
        <v>280</v>
      </c>
      <c r="E364" s="525" t="s">
        <v>35</v>
      </c>
      <c r="F364" s="460">
        <v>38.479999999999997</v>
      </c>
      <c r="G364" s="600">
        <v>0</v>
      </c>
      <c r="H364" s="548">
        <f t="shared" si="50"/>
        <v>0</v>
      </c>
    </row>
    <row r="365" spans="1:8" s="85" customFormat="1" ht="24.95" customHeight="1" x14ac:dyDescent="0.35">
      <c r="A365" s="84"/>
      <c r="B365" s="356">
        <v>209</v>
      </c>
      <c r="C365" s="101"/>
      <c r="D365" s="102" t="s">
        <v>498</v>
      </c>
      <c r="E365" s="525" t="s">
        <v>35</v>
      </c>
      <c r="F365" s="460">
        <v>5.5</v>
      </c>
      <c r="G365" s="600">
        <v>0</v>
      </c>
      <c r="H365" s="548">
        <f t="shared" si="50"/>
        <v>0</v>
      </c>
    </row>
    <row r="366" spans="1:8" s="85" customFormat="1" ht="24.95" customHeight="1" x14ac:dyDescent="0.35">
      <c r="A366" s="84"/>
      <c r="B366" s="720" t="s">
        <v>454</v>
      </c>
      <c r="C366" s="721"/>
      <c r="D366" s="721"/>
      <c r="E366" s="721"/>
      <c r="F366" s="721"/>
      <c r="G366" s="722"/>
      <c r="H366" s="555">
        <f>SUM(H362:H365)</f>
        <v>0</v>
      </c>
    </row>
    <row r="367" spans="1:8" s="85" customFormat="1" ht="24.95" customHeight="1" x14ac:dyDescent="0.35">
      <c r="A367" s="84"/>
      <c r="B367" s="342"/>
      <c r="C367" s="195"/>
      <c r="D367" s="100" t="s">
        <v>281</v>
      </c>
      <c r="E367" s="501"/>
      <c r="F367" s="466"/>
      <c r="G367" s="434"/>
      <c r="H367" s="594"/>
    </row>
    <row r="368" spans="1:8" s="85" customFormat="1" ht="24.95" customHeight="1" x14ac:dyDescent="0.35">
      <c r="A368" s="84"/>
      <c r="B368" s="297">
        <v>211</v>
      </c>
      <c r="C368" s="231"/>
      <c r="D368" s="257" t="s">
        <v>456</v>
      </c>
      <c r="E368" s="526" t="s">
        <v>35</v>
      </c>
      <c r="F368" s="457">
        <v>6.8</v>
      </c>
      <c r="G368" s="600">
        <v>0</v>
      </c>
      <c r="H368" s="548">
        <f t="shared" ref="H368:H372" si="51">F368*G368</f>
        <v>0</v>
      </c>
    </row>
    <row r="369" spans="1:9" s="85" customFormat="1" ht="24.95" customHeight="1" x14ac:dyDescent="0.35">
      <c r="A369" s="84"/>
      <c r="B369" s="297">
        <v>212</v>
      </c>
      <c r="C369" s="231"/>
      <c r="D369" s="257" t="s">
        <v>457</v>
      </c>
      <c r="E369" s="526" t="s">
        <v>34</v>
      </c>
      <c r="F369" s="457">
        <v>75.5</v>
      </c>
      <c r="G369" s="600">
        <v>0</v>
      </c>
      <c r="H369" s="548">
        <f t="shared" si="51"/>
        <v>0</v>
      </c>
    </row>
    <row r="370" spans="1:9" s="85" customFormat="1" ht="44.25" customHeight="1" x14ac:dyDescent="0.35">
      <c r="A370" s="84"/>
      <c r="B370" s="297">
        <v>213</v>
      </c>
      <c r="C370" s="231"/>
      <c r="D370" s="257" t="s">
        <v>458</v>
      </c>
      <c r="E370" s="526" t="s">
        <v>35</v>
      </c>
      <c r="F370" s="457">
        <v>18.12</v>
      </c>
      <c r="G370" s="600">
        <v>0</v>
      </c>
      <c r="H370" s="548">
        <f t="shared" si="51"/>
        <v>0</v>
      </c>
    </row>
    <row r="371" spans="1:9" s="85" customFormat="1" ht="45" customHeight="1" x14ac:dyDescent="0.35">
      <c r="A371" s="84"/>
      <c r="B371" s="297">
        <v>214</v>
      </c>
      <c r="C371" s="231"/>
      <c r="D371" s="257" t="s">
        <v>489</v>
      </c>
      <c r="E371" s="526" t="s">
        <v>34</v>
      </c>
      <c r="F371" s="457">
        <v>188.75</v>
      </c>
      <c r="G371" s="600">
        <v>0</v>
      </c>
      <c r="H371" s="548">
        <f t="shared" si="51"/>
        <v>0</v>
      </c>
    </row>
    <row r="372" spans="1:9" ht="27.75" customHeight="1" x14ac:dyDescent="0.35">
      <c r="B372" s="297">
        <v>215</v>
      </c>
      <c r="C372" s="231"/>
      <c r="D372" s="257" t="s">
        <v>459</v>
      </c>
      <c r="E372" s="526" t="s">
        <v>35</v>
      </c>
      <c r="F372" s="457">
        <v>5.5</v>
      </c>
      <c r="G372" s="600">
        <v>0</v>
      </c>
      <c r="H372" s="548">
        <f t="shared" si="51"/>
        <v>0</v>
      </c>
    </row>
    <row r="373" spans="1:9" ht="24.95" customHeight="1" x14ac:dyDescent="0.35">
      <c r="B373" s="720" t="s">
        <v>282</v>
      </c>
      <c r="C373" s="721"/>
      <c r="D373" s="721"/>
      <c r="E373" s="721"/>
      <c r="F373" s="721"/>
      <c r="G373" s="722"/>
      <c r="H373" s="555">
        <f>SUM(H368:H372)</f>
        <v>0</v>
      </c>
    </row>
    <row r="374" spans="1:9" ht="20.100000000000001" customHeight="1" x14ac:dyDescent="0.35">
      <c r="B374" s="339"/>
      <c r="C374" s="211"/>
      <c r="D374" s="733" t="s">
        <v>283</v>
      </c>
      <c r="E374" s="734"/>
      <c r="F374" s="734"/>
      <c r="G374" s="735"/>
      <c r="H374" s="555">
        <f>H360</f>
        <v>0</v>
      </c>
    </row>
    <row r="375" spans="1:9" ht="20.100000000000001" customHeight="1" x14ac:dyDescent="0.35">
      <c r="B375" s="339"/>
      <c r="C375" s="211"/>
      <c r="D375" s="733" t="s">
        <v>284</v>
      </c>
      <c r="E375" s="734"/>
      <c r="F375" s="734"/>
      <c r="G375" s="735"/>
      <c r="H375" s="555">
        <f>H366</f>
        <v>0</v>
      </c>
    </row>
    <row r="376" spans="1:9" ht="20.100000000000001" customHeight="1" x14ac:dyDescent="0.35">
      <c r="B376" s="361"/>
      <c r="C376" s="212"/>
      <c r="D376" s="733" t="s">
        <v>285</v>
      </c>
      <c r="E376" s="734"/>
      <c r="F376" s="734"/>
      <c r="G376" s="735"/>
      <c r="H376" s="555">
        <f>H373</f>
        <v>0</v>
      </c>
    </row>
    <row r="377" spans="1:9" ht="24.95" customHeight="1" thickBot="1" x14ac:dyDescent="0.4">
      <c r="B377" s="736" t="s">
        <v>286</v>
      </c>
      <c r="C377" s="737"/>
      <c r="D377" s="737"/>
      <c r="E377" s="737"/>
      <c r="F377" s="737"/>
      <c r="G377" s="738"/>
      <c r="H377" s="595">
        <f>SUM(H374:H376)</f>
        <v>0</v>
      </c>
    </row>
    <row r="378" spans="1:9" ht="19.5" thickBot="1" x14ac:dyDescent="0.4">
      <c r="B378" s="103"/>
      <c r="C378" s="214"/>
      <c r="D378" s="104"/>
      <c r="E378" s="527"/>
      <c r="F378" s="486"/>
      <c r="G378" s="452"/>
      <c r="H378" s="596"/>
    </row>
    <row r="379" spans="1:9" ht="24.95" customHeight="1" thickBot="1" x14ac:dyDescent="0.4">
      <c r="B379" s="723" t="s">
        <v>287</v>
      </c>
      <c r="C379" s="724"/>
      <c r="D379" s="724"/>
      <c r="E379" s="724"/>
      <c r="F379" s="724"/>
      <c r="G379" s="724"/>
      <c r="H379" s="597"/>
      <c r="I379" s="250"/>
    </row>
    <row r="380" spans="1:9" ht="24.95" customHeight="1" x14ac:dyDescent="0.35">
      <c r="B380" s="315"/>
      <c r="C380" s="316"/>
      <c r="D380" s="708" t="s">
        <v>472</v>
      </c>
      <c r="E380" s="709"/>
      <c r="F380" s="709"/>
      <c r="G380" s="710"/>
      <c r="H380" s="598">
        <f>H29</f>
        <v>0</v>
      </c>
      <c r="I380" s="250"/>
    </row>
    <row r="381" spans="1:9" ht="24.95" customHeight="1" x14ac:dyDescent="0.35">
      <c r="B381" s="315"/>
      <c r="C381" s="316"/>
      <c r="D381" s="711" t="s">
        <v>479</v>
      </c>
      <c r="E381" s="712"/>
      <c r="F381" s="712"/>
      <c r="G381" s="713"/>
      <c r="H381" s="598">
        <f>H65</f>
        <v>0</v>
      </c>
    </row>
    <row r="382" spans="1:9" ht="24.95" customHeight="1" x14ac:dyDescent="0.35">
      <c r="B382" s="252"/>
      <c r="C382" s="253"/>
      <c r="D382" s="711" t="s">
        <v>402</v>
      </c>
      <c r="E382" s="712"/>
      <c r="F382" s="712"/>
      <c r="G382" s="713"/>
      <c r="H382" s="580">
        <f>H121</f>
        <v>0</v>
      </c>
    </row>
    <row r="383" spans="1:9" ht="24.95" customHeight="1" x14ac:dyDescent="0.35">
      <c r="B383" s="308"/>
      <c r="C383" s="254"/>
      <c r="D383" s="711" t="s">
        <v>480</v>
      </c>
      <c r="E383" s="712"/>
      <c r="F383" s="712"/>
      <c r="G383" s="713"/>
      <c r="H383" s="580">
        <f>H143</f>
        <v>0</v>
      </c>
    </row>
    <row r="384" spans="1:9" ht="42.75" customHeight="1" x14ac:dyDescent="0.35">
      <c r="B384" s="252"/>
      <c r="C384" s="254"/>
      <c r="D384" s="711" t="s">
        <v>476</v>
      </c>
      <c r="E384" s="712"/>
      <c r="F384" s="712"/>
      <c r="G384" s="713"/>
      <c r="H384" s="580">
        <f>H183+H218+H224</f>
        <v>0</v>
      </c>
    </row>
    <row r="385" spans="1:9" ht="24.95" customHeight="1" x14ac:dyDescent="0.35">
      <c r="B385" s="252"/>
      <c r="C385" s="254"/>
      <c r="D385" s="711" t="s">
        <v>246</v>
      </c>
      <c r="E385" s="712"/>
      <c r="F385" s="712"/>
      <c r="G385" s="713"/>
      <c r="H385" s="580">
        <f>H256</f>
        <v>0</v>
      </c>
    </row>
    <row r="386" spans="1:9" ht="24.95" customHeight="1" x14ac:dyDescent="0.35">
      <c r="B386" s="252"/>
      <c r="C386" s="254"/>
      <c r="D386" s="714" t="s">
        <v>473</v>
      </c>
      <c r="E386" s="715"/>
      <c r="F386" s="715"/>
      <c r="G386" s="716"/>
      <c r="H386" s="580">
        <f>H282</f>
        <v>0</v>
      </c>
    </row>
    <row r="387" spans="1:9" ht="24.95" customHeight="1" x14ac:dyDescent="0.35">
      <c r="B387" s="252"/>
      <c r="C387" s="253"/>
      <c r="D387" s="711" t="s">
        <v>477</v>
      </c>
      <c r="E387" s="712"/>
      <c r="F387" s="712"/>
      <c r="G387" s="713"/>
      <c r="H387" s="580">
        <f>H315</f>
        <v>0</v>
      </c>
    </row>
    <row r="388" spans="1:9" s="85" customFormat="1" ht="39.75" customHeight="1" thickBot="1" x14ac:dyDescent="0.4">
      <c r="A388" s="84"/>
      <c r="B388" s="255"/>
      <c r="C388" s="256"/>
      <c r="D388" s="717" t="s">
        <v>478</v>
      </c>
      <c r="E388" s="718"/>
      <c r="F388" s="718"/>
      <c r="G388" s="719"/>
      <c r="H388" s="599">
        <f>H349+H355+H377</f>
        <v>0</v>
      </c>
    </row>
    <row r="389" spans="1:9" s="85" customFormat="1" ht="24.95" customHeight="1" thickBot="1" x14ac:dyDescent="0.4">
      <c r="A389" s="84"/>
      <c r="B389" s="703" t="s">
        <v>455</v>
      </c>
      <c r="C389" s="704"/>
      <c r="D389" s="704"/>
      <c r="E389" s="704"/>
      <c r="F389" s="704"/>
      <c r="G389" s="705"/>
      <c r="H389" s="599">
        <f>SUM(H380:H388)</f>
        <v>0</v>
      </c>
    </row>
    <row r="390" spans="1:9" ht="24" customHeight="1" x14ac:dyDescent="0.35"/>
    <row r="391" spans="1:9" customFormat="1" ht="24.95" customHeight="1" x14ac:dyDescent="0.35">
      <c r="A391" s="1"/>
      <c r="B391" s="118"/>
      <c r="C391" s="401"/>
      <c r="D391" s="119" t="s">
        <v>75</v>
      </c>
      <c r="E391" s="118"/>
      <c r="F391" s="120"/>
      <c r="G391" s="425"/>
      <c r="H391" s="426"/>
      <c r="I391" s="82"/>
    </row>
    <row r="392" spans="1:9" customFormat="1" ht="24.95" customHeight="1" x14ac:dyDescent="0.35">
      <c r="A392" s="1"/>
      <c r="B392" s="118"/>
      <c r="C392" s="401"/>
      <c r="D392" s="119" t="s">
        <v>76</v>
      </c>
      <c r="E392" s="118"/>
      <c r="F392" s="120"/>
      <c r="G392" s="425"/>
      <c r="H392" s="426"/>
      <c r="I392" s="2"/>
    </row>
    <row r="393" spans="1:9" customFormat="1" ht="60" customHeight="1" x14ac:dyDescent="0.35">
      <c r="A393" s="1"/>
      <c r="B393" s="118"/>
      <c r="C393" s="401"/>
      <c r="D393" s="119" t="s">
        <v>77</v>
      </c>
      <c r="E393" s="118"/>
      <c r="F393" s="120"/>
      <c r="G393" s="425"/>
      <c r="H393" s="426"/>
      <c r="I393" s="2"/>
    </row>
  </sheetData>
  <mergeCells count="117">
    <mergeCell ref="D314:G314"/>
    <mergeCell ref="B282:G282"/>
    <mergeCell ref="B290:G290"/>
    <mergeCell ref="B256:G256"/>
    <mergeCell ref="B310:G310"/>
    <mergeCell ref="B315:G315"/>
    <mergeCell ref="D387:G387"/>
    <mergeCell ref="D183:G183"/>
    <mergeCell ref="D179:G179"/>
    <mergeCell ref="D180:G180"/>
    <mergeCell ref="D181:G181"/>
    <mergeCell ref="D182:G182"/>
    <mergeCell ref="D214:G214"/>
    <mergeCell ref="D215:G215"/>
    <mergeCell ref="D216:G216"/>
    <mergeCell ref="D217:G217"/>
    <mergeCell ref="B218:G218"/>
    <mergeCell ref="B337:G337"/>
    <mergeCell ref="D345:G345"/>
    <mergeCell ref="D346:G346"/>
    <mergeCell ref="B294:G294"/>
    <mergeCell ref="D312:G312"/>
    <mergeCell ref="B355:G355"/>
    <mergeCell ref="B344:G344"/>
    <mergeCell ref="B349:G349"/>
    <mergeCell ref="B333:G333"/>
    <mergeCell ref="D236:G236"/>
    <mergeCell ref="D347:G347"/>
    <mergeCell ref="D348:G348"/>
    <mergeCell ref="D313:G313"/>
    <mergeCell ref="D142:G142"/>
    <mergeCell ref="D95:G95"/>
    <mergeCell ref="D101:G101"/>
    <mergeCell ref="B107:G107"/>
    <mergeCell ref="D120:G120"/>
    <mergeCell ref="B112:G112"/>
    <mergeCell ref="D311:G311"/>
    <mergeCell ref="D193:G193"/>
    <mergeCell ref="B143:G143"/>
    <mergeCell ref="B167:G167"/>
    <mergeCell ref="B171:G171"/>
    <mergeCell ref="B156:G156"/>
    <mergeCell ref="B213:G213"/>
    <mergeCell ref="B304:G304"/>
    <mergeCell ref="D113:G113"/>
    <mergeCell ref="D114:G114"/>
    <mergeCell ref="D115:G115"/>
    <mergeCell ref="D116:G116"/>
    <mergeCell ref="D117:G117"/>
    <mergeCell ref="D118:G118"/>
    <mergeCell ref="D119:G119"/>
    <mergeCell ref="D6:H6"/>
    <mergeCell ref="B1:H1"/>
    <mergeCell ref="B2:H2"/>
    <mergeCell ref="B3:H3"/>
    <mergeCell ref="D4:H4"/>
    <mergeCell ref="D5:H5"/>
    <mergeCell ref="D18:H18"/>
    <mergeCell ref="D7:H7"/>
    <mergeCell ref="D8:H8"/>
    <mergeCell ref="D9:H9"/>
    <mergeCell ref="D10:H10"/>
    <mergeCell ref="D11:H11"/>
    <mergeCell ref="D12:H12"/>
    <mergeCell ref="D13:H13"/>
    <mergeCell ref="D14:H14"/>
    <mergeCell ref="D15:H15"/>
    <mergeCell ref="D16:H16"/>
    <mergeCell ref="D17:H17"/>
    <mergeCell ref="B324:G324"/>
    <mergeCell ref="B360:G360"/>
    <mergeCell ref="B373:G373"/>
    <mergeCell ref="B366:G366"/>
    <mergeCell ref="D374:G374"/>
    <mergeCell ref="D375:G375"/>
    <mergeCell ref="D376:G376"/>
    <mergeCell ref="B377:G377"/>
    <mergeCell ref="D19:H19"/>
    <mergeCell ref="B60:G60"/>
    <mergeCell ref="B70:G70"/>
    <mergeCell ref="B77:G77"/>
    <mergeCell ref="B89:G89"/>
    <mergeCell ref="B29:G29"/>
    <mergeCell ref="B47:G47"/>
    <mergeCell ref="B57:G57"/>
    <mergeCell ref="B43:G43"/>
    <mergeCell ref="B65:G65"/>
    <mergeCell ref="B121:G121"/>
    <mergeCell ref="B178:G178"/>
    <mergeCell ref="B83:G83"/>
    <mergeCell ref="D139:G139"/>
    <mergeCell ref="D140:G140"/>
    <mergeCell ref="D141:G141"/>
    <mergeCell ref="B389:G389"/>
    <mergeCell ref="D61:G61"/>
    <mergeCell ref="D62:G62"/>
    <mergeCell ref="D63:G63"/>
    <mergeCell ref="D64:G64"/>
    <mergeCell ref="D380:G380"/>
    <mergeCell ref="D381:G381"/>
    <mergeCell ref="D382:G382"/>
    <mergeCell ref="D383:G383"/>
    <mergeCell ref="D384:G384"/>
    <mergeCell ref="D385:G385"/>
    <mergeCell ref="D386:G386"/>
    <mergeCell ref="D388:G388"/>
    <mergeCell ref="B125:G125"/>
    <mergeCell ref="B132:G132"/>
    <mergeCell ref="B203:G203"/>
    <mergeCell ref="B207:G207"/>
    <mergeCell ref="B224:G224"/>
    <mergeCell ref="B379:G379"/>
    <mergeCell ref="D243:G243"/>
    <mergeCell ref="D252:G252"/>
    <mergeCell ref="B291:C291"/>
    <mergeCell ref="E291:H291"/>
    <mergeCell ref="E305:H305"/>
  </mergeCells>
  <phoneticPr fontId="14" type="noConversion"/>
  <printOptions horizontalCentered="1"/>
  <pageMargins left="0.3" right="0.3" top="0.8" bottom="0.8" header="0.31527777777777799" footer="0.31527777777777799"/>
  <pageSetup paperSize="9" scale="54" firstPageNumber="0" fitToHeight="0" orientation="portrait" r:id="rId1"/>
  <headerFooter>
    <oddHeader>&amp;CБАРАЊЕ ЗА ПОНУДИ - Тендер 6 - Дел 1 - Анекс 1
Реф. Бр.: LRCP-9034-MK-RFB-A.2.1.6 - Тендер 6 - Дел 1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&amp;LOпштина Крива Паланка - ИЗГРАДБА НА ДЕЛ ОД УЛ.ЈОАКИМ ОСОГОВСКИ &amp;R&amp;P/&amp;N</oddFooter>
  </headerFooter>
  <rowBreaks count="3" manualBreakCount="3">
    <brk id="83" max="8" man="1"/>
    <brk id="324" max="8" man="1"/>
    <brk id="349"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zoomScale="85" zoomScaleNormal="85" zoomScaleSheetLayoutView="70" workbookViewId="0">
      <selection activeCell="H13" sqref="H13"/>
    </sheetView>
  </sheetViews>
  <sheetFormatPr defaultRowHeight="18.75" x14ac:dyDescent="0.35"/>
  <cols>
    <col min="1" max="1" width="5.140625" style="110" customWidth="1"/>
    <col min="2" max="3" width="9.28515625" style="144" customWidth="1"/>
    <col min="4" max="5" width="10.7109375" style="144" customWidth="1"/>
    <col min="6" max="6" width="18.5703125" style="144" customWidth="1"/>
    <col min="7" max="7" width="48.140625" style="144" customWidth="1"/>
    <col min="8" max="8" width="23" style="145" customWidth="1"/>
    <col min="9" max="9" width="27.7109375" style="146" customWidth="1"/>
    <col min="10" max="10" width="29" style="146" customWidth="1"/>
    <col min="11" max="11" width="7" style="110" customWidth="1"/>
    <col min="12" max="13" width="9.140625" style="110"/>
    <col min="14" max="14" width="17.140625" style="110" customWidth="1"/>
    <col min="15" max="15" width="18.28515625" style="110" customWidth="1"/>
    <col min="16" max="16" width="20.7109375" style="110" customWidth="1"/>
    <col min="17" max="17" width="19.28515625" style="110" customWidth="1"/>
    <col min="18" max="18" width="18.5703125" style="110" customWidth="1"/>
    <col min="19" max="243" width="9.140625" style="110"/>
    <col min="244" max="244" width="6.28515625" style="110" customWidth="1"/>
    <col min="245" max="249" width="9.28515625" style="110" customWidth="1"/>
    <col min="250" max="250" width="20.7109375" style="110" customWidth="1"/>
    <col min="251" max="251" width="25" style="110" customWidth="1"/>
    <col min="252" max="499" width="9.140625" style="110"/>
    <col min="500" max="500" width="6.28515625" style="110" customWidth="1"/>
    <col min="501" max="505" width="9.28515625" style="110" customWidth="1"/>
    <col min="506" max="506" width="20.7109375" style="110" customWidth="1"/>
    <col min="507" max="507" width="25" style="110" customWidth="1"/>
    <col min="508" max="755" width="9.140625" style="110"/>
    <col min="756" max="756" width="6.28515625" style="110" customWidth="1"/>
    <col min="757" max="761" width="9.28515625" style="110" customWidth="1"/>
    <col min="762" max="762" width="20.7109375" style="110" customWidth="1"/>
    <col min="763" max="763" width="25" style="110" customWidth="1"/>
    <col min="764" max="1011" width="9.140625" style="110"/>
    <col min="1012" max="1012" width="6.28515625" style="110" customWidth="1"/>
    <col min="1013" max="1017" width="9.28515625" style="110" customWidth="1"/>
    <col min="1018" max="1018" width="20.7109375" style="110" customWidth="1"/>
    <col min="1019" max="1019" width="25" style="110" customWidth="1"/>
    <col min="1020" max="1267" width="9.140625" style="110"/>
    <col min="1268" max="1268" width="6.28515625" style="110" customWidth="1"/>
    <col min="1269" max="1273" width="9.28515625" style="110" customWidth="1"/>
    <col min="1274" max="1274" width="20.7109375" style="110" customWidth="1"/>
    <col min="1275" max="1275" width="25" style="110" customWidth="1"/>
    <col min="1276" max="1523" width="9.140625" style="110"/>
    <col min="1524" max="1524" width="6.28515625" style="110" customWidth="1"/>
    <col min="1525" max="1529" width="9.28515625" style="110" customWidth="1"/>
    <col min="1530" max="1530" width="20.7109375" style="110" customWidth="1"/>
    <col min="1531" max="1531" width="25" style="110" customWidth="1"/>
    <col min="1532" max="1779" width="9.140625" style="110"/>
    <col min="1780" max="1780" width="6.28515625" style="110" customWidth="1"/>
    <col min="1781" max="1785" width="9.28515625" style="110" customWidth="1"/>
    <col min="1786" max="1786" width="20.7109375" style="110" customWidth="1"/>
    <col min="1787" max="1787" width="25" style="110" customWidth="1"/>
    <col min="1788" max="2035" width="9.140625" style="110"/>
    <col min="2036" max="2036" width="6.28515625" style="110" customWidth="1"/>
    <col min="2037" max="2041" width="9.28515625" style="110" customWidth="1"/>
    <col min="2042" max="2042" width="20.7109375" style="110" customWidth="1"/>
    <col min="2043" max="2043" width="25" style="110" customWidth="1"/>
    <col min="2044" max="2291" width="9.140625" style="110"/>
    <col min="2292" max="2292" width="6.28515625" style="110" customWidth="1"/>
    <col min="2293" max="2297" width="9.28515625" style="110" customWidth="1"/>
    <col min="2298" max="2298" width="20.7109375" style="110" customWidth="1"/>
    <col min="2299" max="2299" width="25" style="110" customWidth="1"/>
    <col min="2300" max="2547" width="9.140625" style="110"/>
    <col min="2548" max="2548" width="6.28515625" style="110" customWidth="1"/>
    <col min="2549" max="2553" width="9.28515625" style="110" customWidth="1"/>
    <col min="2554" max="2554" width="20.7109375" style="110" customWidth="1"/>
    <col min="2555" max="2555" width="25" style="110" customWidth="1"/>
    <col min="2556" max="2803" width="9.140625" style="110"/>
    <col min="2804" max="2804" width="6.28515625" style="110" customWidth="1"/>
    <col min="2805" max="2809" width="9.28515625" style="110" customWidth="1"/>
    <col min="2810" max="2810" width="20.7109375" style="110" customWidth="1"/>
    <col min="2811" max="2811" width="25" style="110" customWidth="1"/>
    <col min="2812" max="3059" width="9.140625" style="110"/>
    <col min="3060" max="3060" width="6.28515625" style="110" customWidth="1"/>
    <col min="3061" max="3065" width="9.28515625" style="110" customWidth="1"/>
    <col min="3066" max="3066" width="20.7109375" style="110" customWidth="1"/>
    <col min="3067" max="3067" width="25" style="110" customWidth="1"/>
    <col min="3068" max="3315" width="9.140625" style="110"/>
    <col min="3316" max="3316" width="6.28515625" style="110" customWidth="1"/>
    <col min="3317" max="3321" width="9.28515625" style="110" customWidth="1"/>
    <col min="3322" max="3322" width="20.7109375" style="110" customWidth="1"/>
    <col min="3323" max="3323" width="25" style="110" customWidth="1"/>
    <col min="3324" max="3571" width="9.140625" style="110"/>
    <col min="3572" max="3572" width="6.28515625" style="110" customWidth="1"/>
    <col min="3573" max="3577" width="9.28515625" style="110" customWidth="1"/>
    <col min="3578" max="3578" width="20.7109375" style="110" customWidth="1"/>
    <col min="3579" max="3579" width="25" style="110" customWidth="1"/>
    <col min="3580" max="3827" width="9.140625" style="110"/>
    <col min="3828" max="3828" width="6.28515625" style="110" customWidth="1"/>
    <col min="3829" max="3833" width="9.28515625" style="110" customWidth="1"/>
    <col min="3834" max="3834" width="20.7109375" style="110" customWidth="1"/>
    <col min="3835" max="3835" width="25" style="110" customWidth="1"/>
    <col min="3836" max="4083" width="9.140625" style="110"/>
    <col min="4084" max="4084" width="6.28515625" style="110" customWidth="1"/>
    <col min="4085" max="4089" width="9.28515625" style="110" customWidth="1"/>
    <col min="4090" max="4090" width="20.7109375" style="110" customWidth="1"/>
    <col min="4091" max="4091" width="25" style="110" customWidth="1"/>
    <col min="4092" max="4339" width="9.140625" style="110"/>
    <col min="4340" max="4340" width="6.28515625" style="110" customWidth="1"/>
    <col min="4341" max="4345" width="9.28515625" style="110" customWidth="1"/>
    <col min="4346" max="4346" width="20.7109375" style="110" customWidth="1"/>
    <col min="4347" max="4347" width="25" style="110" customWidth="1"/>
    <col min="4348" max="4595" width="9.140625" style="110"/>
    <col min="4596" max="4596" width="6.28515625" style="110" customWidth="1"/>
    <col min="4597" max="4601" width="9.28515625" style="110" customWidth="1"/>
    <col min="4602" max="4602" width="20.7109375" style="110" customWidth="1"/>
    <col min="4603" max="4603" width="25" style="110" customWidth="1"/>
    <col min="4604" max="4851" width="9.140625" style="110"/>
    <col min="4852" max="4852" width="6.28515625" style="110" customWidth="1"/>
    <col min="4853" max="4857" width="9.28515625" style="110" customWidth="1"/>
    <col min="4858" max="4858" width="20.7109375" style="110" customWidth="1"/>
    <col min="4859" max="4859" width="25" style="110" customWidth="1"/>
    <col min="4860" max="5107" width="9.140625" style="110"/>
    <col min="5108" max="5108" width="6.28515625" style="110" customWidth="1"/>
    <col min="5109" max="5113" width="9.28515625" style="110" customWidth="1"/>
    <col min="5114" max="5114" width="20.7109375" style="110" customWidth="1"/>
    <col min="5115" max="5115" width="25" style="110" customWidth="1"/>
    <col min="5116" max="5363" width="9.140625" style="110"/>
    <col min="5364" max="5364" width="6.28515625" style="110" customWidth="1"/>
    <col min="5365" max="5369" width="9.28515625" style="110" customWidth="1"/>
    <col min="5370" max="5370" width="20.7109375" style="110" customWidth="1"/>
    <col min="5371" max="5371" width="25" style="110" customWidth="1"/>
    <col min="5372" max="5619" width="9.140625" style="110"/>
    <col min="5620" max="5620" width="6.28515625" style="110" customWidth="1"/>
    <col min="5621" max="5625" width="9.28515625" style="110" customWidth="1"/>
    <col min="5626" max="5626" width="20.7109375" style="110" customWidth="1"/>
    <col min="5627" max="5627" width="25" style="110" customWidth="1"/>
    <col min="5628" max="5875" width="9.140625" style="110"/>
    <col min="5876" max="5876" width="6.28515625" style="110" customWidth="1"/>
    <col min="5877" max="5881" width="9.28515625" style="110" customWidth="1"/>
    <col min="5882" max="5882" width="20.7109375" style="110" customWidth="1"/>
    <col min="5883" max="5883" width="25" style="110" customWidth="1"/>
    <col min="5884" max="6131" width="9.140625" style="110"/>
    <col min="6132" max="6132" width="6.28515625" style="110" customWidth="1"/>
    <col min="6133" max="6137" width="9.28515625" style="110" customWidth="1"/>
    <col min="6138" max="6138" width="20.7109375" style="110" customWidth="1"/>
    <col min="6139" max="6139" width="25" style="110" customWidth="1"/>
    <col min="6140" max="6387" width="9.140625" style="110"/>
    <col min="6388" max="6388" width="6.28515625" style="110" customWidth="1"/>
    <col min="6389" max="6393" width="9.28515625" style="110" customWidth="1"/>
    <col min="6394" max="6394" width="20.7109375" style="110" customWidth="1"/>
    <col min="6395" max="6395" width="25" style="110" customWidth="1"/>
    <col min="6396" max="6643" width="9.140625" style="110"/>
    <col min="6644" max="6644" width="6.28515625" style="110" customWidth="1"/>
    <col min="6645" max="6649" width="9.28515625" style="110" customWidth="1"/>
    <col min="6650" max="6650" width="20.7109375" style="110" customWidth="1"/>
    <col min="6651" max="6651" width="25" style="110" customWidth="1"/>
    <col min="6652" max="6899" width="9.140625" style="110"/>
    <col min="6900" max="6900" width="6.28515625" style="110" customWidth="1"/>
    <col min="6901" max="6905" width="9.28515625" style="110" customWidth="1"/>
    <col min="6906" max="6906" width="20.7109375" style="110" customWidth="1"/>
    <col min="6907" max="6907" width="25" style="110" customWidth="1"/>
    <col min="6908" max="7155" width="9.140625" style="110"/>
    <col min="7156" max="7156" width="6.28515625" style="110" customWidth="1"/>
    <col min="7157" max="7161" width="9.28515625" style="110" customWidth="1"/>
    <col min="7162" max="7162" width="20.7109375" style="110" customWidth="1"/>
    <col min="7163" max="7163" width="25" style="110" customWidth="1"/>
    <col min="7164" max="7411" width="9.140625" style="110"/>
    <col min="7412" max="7412" width="6.28515625" style="110" customWidth="1"/>
    <col min="7413" max="7417" width="9.28515625" style="110" customWidth="1"/>
    <col min="7418" max="7418" width="20.7109375" style="110" customWidth="1"/>
    <col min="7419" max="7419" width="25" style="110" customWidth="1"/>
    <col min="7420" max="7667" width="9.140625" style="110"/>
    <col min="7668" max="7668" width="6.28515625" style="110" customWidth="1"/>
    <col min="7669" max="7673" width="9.28515625" style="110" customWidth="1"/>
    <col min="7674" max="7674" width="20.7109375" style="110" customWidth="1"/>
    <col min="7675" max="7675" width="25" style="110" customWidth="1"/>
    <col min="7676" max="7923" width="9.140625" style="110"/>
    <col min="7924" max="7924" width="6.28515625" style="110" customWidth="1"/>
    <col min="7925" max="7929" width="9.28515625" style="110" customWidth="1"/>
    <col min="7930" max="7930" width="20.7109375" style="110" customWidth="1"/>
    <col min="7931" max="7931" width="25" style="110" customWidth="1"/>
    <col min="7932" max="8179" width="9.140625" style="110"/>
    <col min="8180" max="8180" width="6.28515625" style="110" customWidth="1"/>
    <col min="8181" max="8185" width="9.28515625" style="110" customWidth="1"/>
    <col min="8186" max="8186" width="20.7109375" style="110" customWidth="1"/>
    <col min="8187" max="8187" width="25" style="110" customWidth="1"/>
    <col min="8188" max="8435" width="9.140625" style="110"/>
    <col min="8436" max="8436" width="6.28515625" style="110" customWidth="1"/>
    <col min="8437" max="8441" width="9.28515625" style="110" customWidth="1"/>
    <col min="8442" max="8442" width="20.7109375" style="110" customWidth="1"/>
    <col min="8443" max="8443" width="25" style="110" customWidth="1"/>
    <col min="8444" max="8691" width="9.140625" style="110"/>
    <col min="8692" max="8692" width="6.28515625" style="110" customWidth="1"/>
    <col min="8693" max="8697" width="9.28515625" style="110" customWidth="1"/>
    <col min="8698" max="8698" width="20.7109375" style="110" customWidth="1"/>
    <col min="8699" max="8699" width="25" style="110" customWidth="1"/>
    <col min="8700" max="8947" width="9.140625" style="110"/>
    <col min="8948" max="8948" width="6.28515625" style="110" customWidth="1"/>
    <col min="8949" max="8953" width="9.28515625" style="110" customWidth="1"/>
    <col min="8954" max="8954" width="20.7109375" style="110" customWidth="1"/>
    <col min="8955" max="8955" width="25" style="110" customWidth="1"/>
    <col min="8956" max="9203" width="9.140625" style="110"/>
    <col min="9204" max="9204" width="6.28515625" style="110" customWidth="1"/>
    <col min="9205" max="9209" width="9.28515625" style="110" customWidth="1"/>
    <col min="9210" max="9210" width="20.7109375" style="110" customWidth="1"/>
    <col min="9211" max="9211" width="25" style="110" customWidth="1"/>
    <col min="9212" max="9459" width="9.140625" style="110"/>
    <col min="9460" max="9460" width="6.28515625" style="110" customWidth="1"/>
    <col min="9461" max="9465" width="9.28515625" style="110" customWidth="1"/>
    <col min="9466" max="9466" width="20.7109375" style="110" customWidth="1"/>
    <col min="9467" max="9467" width="25" style="110" customWidth="1"/>
    <col min="9468" max="9715" width="9.140625" style="110"/>
    <col min="9716" max="9716" width="6.28515625" style="110" customWidth="1"/>
    <col min="9717" max="9721" width="9.28515625" style="110" customWidth="1"/>
    <col min="9722" max="9722" width="20.7109375" style="110" customWidth="1"/>
    <col min="9723" max="9723" width="25" style="110" customWidth="1"/>
    <col min="9724" max="9971" width="9.140625" style="110"/>
    <col min="9972" max="9972" width="6.28515625" style="110" customWidth="1"/>
    <col min="9973" max="9977" width="9.28515625" style="110" customWidth="1"/>
    <col min="9978" max="9978" width="20.7109375" style="110" customWidth="1"/>
    <col min="9979" max="9979" width="25" style="110" customWidth="1"/>
    <col min="9980" max="10227" width="9.140625" style="110"/>
    <col min="10228" max="10228" width="6.28515625" style="110" customWidth="1"/>
    <col min="10229" max="10233" width="9.28515625" style="110" customWidth="1"/>
    <col min="10234" max="10234" width="20.7109375" style="110" customWidth="1"/>
    <col min="10235" max="10235" width="25" style="110" customWidth="1"/>
    <col min="10236" max="10483" width="9.140625" style="110"/>
    <col min="10484" max="10484" width="6.28515625" style="110" customWidth="1"/>
    <col min="10485" max="10489" width="9.28515625" style="110" customWidth="1"/>
    <col min="10490" max="10490" width="20.7109375" style="110" customWidth="1"/>
    <col min="10491" max="10491" width="25" style="110" customWidth="1"/>
    <col min="10492" max="10739" width="9.140625" style="110"/>
    <col min="10740" max="10740" width="6.28515625" style="110" customWidth="1"/>
    <col min="10741" max="10745" width="9.28515625" style="110" customWidth="1"/>
    <col min="10746" max="10746" width="20.7109375" style="110" customWidth="1"/>
    <col min="10747" max="10747" width="25" style="110" customWidth="1"/>
    <col min="10748" max="10995" width="9.140625" style="110"/>
    <col min="10996" max="10996" width="6.28515625" style="110" customWidth="1"/>
    <col min="10997" max="11001" width="9.28515625" style="110" customWidth="1"/>
    <col min="11002" max="11002" width="20.7109375" style="110" customWidth="1"/>
    <col min="11003" max="11003" width="25" style="110" customWidth="1"/>
    <col min="11004" max="11251" width="9.140625" style="110"/>
    <col min="11252" max="11252" width="6.28515625" style="110" customWidth="1"/>
    <col min="11253" max="11257" width="9.28515625" style="110" customWidth="1"/>
    <col min="11258" max="11258" width="20.7109375" style="110" customWidth="1"/>
    <col min="11259" max="11259" width="25" style="110" customWidth="1"/>
    <col min="11260" max="11507" width="9.140625" style="110"/>
    <col min="11508" max="11508" width="6.28515625" style="110" customWidth="1"/>
    <col min="11509" max="11513" width="9.28515625" style="110" customWidth="1"/>
    <col min="11514" max="11514" width="20.7109375" style="110" customWidth="1"/>
    <col min="11515" max="11515" width="25" style="110" customWidth="1"/>
    <col min="11516" max="11763" width="9.140625" style="110"/>
    <col min="11764" max="11764" width="6.28515625" style="110" customWidth="1"/>
    <col min="11765" max="11769" width="9.28515625" style="110" customWidth="1"/>
    <col min="11770" max="11770" width="20.7109375" style="110" customWidth="1"/>
    <col min="11771" max="11771" width="25" style="110" customWidth="1"/>
    <col min="11772" max="12019" width="9.140625" style="110"/>
    <col min="12020" max="12020" width="6.28515625" style="110" customWidth="1"/>
    <col min="12021" max="12025" width="9.28515625" style="110" customWidth="1"/>
    <col min="12026" max="12026" width="20.7109375" style="110" customWidth="1"/>
    <col min="12027" max="12027" width="25" style="110" customWidth="1"/>
    <col min="12028" max="12275" width="9.140625" style="110"/>
    <col min="12276" max="12276" width="6.28515625" style="110" customWidth="1"/>
    <col min="12277" max="12281" width="9.28515625" style="110" customWidth="1"/>
    <col min="12282" max="12282" width="20.7109375" style="110" customWidth="1"/>
    <col min="12283" max="12283" width="25" style="110" customWidth="1"/>
    <col min="12284" max="12531" width="9.140625" style="110"/>
    <col min="12532" max="12532" width="6.28515625" style="110" customWidth="1"/>
    <col min="12533" max="12537" width="9.28515625" style="110" customWidth="1"/>
    <col min="12538" max="12538" width="20.7109375" style="110" customWidth="1"/>
    <col min="12539" max="12539" width="25" style="110" customWidth="1"/>
    <col min="12540" max="12787" width="9.140625" style="110"/>
    <col min="12788" max="12788" width="6.28515625" style="110" customWidth="1"/>
    <col min="12789" max="12793" width="9.28515625" style="110" customWidth="1"/>
    <col min="12794" max="12794" width="20.7109375" style="110" customWidth="1"/>
    <col min="12795" max="12795" width="25" style="110" customWidth="1"/>
    <col min="12796" max="13043" width="9.140625" style="110"/>
    <col min="13044" max="13044" width="6.28515625" style="110" customWidth="1"/>
    <col min="13045" max="13049" width="9.28515625" style="110" customWidth="1"/>
    <col min="13050" max="13050" width="20.7109375" style="110" customWidth="1"/>
    <col min="13051" max="13051" width="25" style="110" customWidth="1"/>
    <col min="13052" max="13299" width="9.140625" style="110"/>
    <col min="13300" max="13300" width="6.28515625" style="110" customWidth="1"/>
    <col min="13301" max="13305" width="9.28515625" style="110" customWidth="1"/>
    <col min="13306" max="13306" width="20.7109375" style="110" customWidth="1"/>
    <col min="13307" max="13307" width="25" style="110" customWidth="1"/>
    <col min="13308" max="13555" width="9.140625" style="110"/>
    <col min="13556" max="13556" width="6.28515625" style="110" customWidth="1"/>
    <col min="13557" max="13561" width="9.28515625" style="110" customWidth="1"/>
    <col min="13562" max="13562" width="20.7109375" style="110" customWidth="1"/>
    <col min="13563" max="13563" width="25" style="110" customWidth="1"/>
    <col min="13564" max="13811" width="9.140625" style="110"/>
    <col min="13812" max="13812" width="6.28515625" style="110" customWidth="1"/>
    <col min="13813" max="13817" width="9.28515625" style="110" customWidth="1"/>
    <col min="13818" max="13818" width="20.7109375" style="110" customWidth="1"/>
    <col min="13819" max="13819" width="25" style="110" customWidth="1"/>
    <col min="13820" max="14067" width="9.140625" style="110"/>
    <col min="14068" max="14068" width="6.28515625" style="110" customWidth="1"/>
    <col min="14069" max="14073" width="9.28515625" style="110" customWidth="1"/>
    <col min="14074" max="14074" width="20.7109375" style="110" customWidth="1"/>
    <col min="14075" max="14075" width="25" style="110" customWidth="1"/>
    <col min="14076" max="14323" width="9.140625" style="110"/>
    <col min="14324" max="14324" width="6.28515625" style="110" customWidth="1"/>
    <col min="14325" max="14329" width="9.28515625" style="110" customWidth="1"/>
    <col min="14330" max="14330" width="20.7109375" style="110" customWidth="1"/>
    <col min="14331" max="14331" width="25" style="110" customWidth="1"/>
    <col min="14332" max="14579" width="9.140625" style="110"/>
    <col min="14580" max="14580" width="6.28515625" style="110" customWidth="1"/>
    <col min="14581" max="14585" width="9.28515625" style="110" customWidth="1"/>
    <col min="14586" max="14586" width="20.7109375" style="110" customWidth="1"/>
    <col min="14587" max="14587" width="25" style="110" customWidth="1"/>
    <col min="14588" max="14835" width="9.140625" style="110"/>
    <col min="14836" max="14836" width="6.28515625" style="110" customWidth="1"/>
    <col min="14837" max="14841" width="9.28515625" style="110" customWidth="1"/>
    <col min="14842" max="14842" width="20.7109375" style="110" customWidth="1"/>
    <col min="14843" max="14843" width="25" style="110" customWidth="1"/>
    <col min="14844" max="15091" width="9.140625" style="110"/>
    <col min="15092" max="15092" width="6.28515625" style="110" customWidth="1"/>
    <col min="15093" max="15097" width="9.28515625" style="110" customWidth="1"/>
    <col min="15098" max="15098" width="20.7109375" style="110" customWidth="1"/>
    <col min="15099" max="15099" width="25" style="110" customWidth="1"/>
    <col min="15100" max="15347" width="9.140625" style="110"/>
    <col min="15348" max="15348" width="6.28515625" style="110" customWidth="1"/>
    <col min="15349" max="15353" width="9.28515625" style="110" customWidth="1"/>
    <col min="15354" max="15354" width="20.7109375" style="110" customWidth="1"/>
    <col min="15355" max="15355" width="25" style="110" customWidth="1"/>
    <col min="15356" max="15603" width="9.140625" style="110"/>
    <col min="15604" max="15604" width="6.28515625" style="110" customWidth="1"/>
    <col min="15605" max="15609" width="9.28515625" style="110" customWidth="1"/>
    <col min="15610" max="15610" width="20.7109375" style="110" customWidth="1"/>
    <col min="15611" max="15611" width="25" style="110" customWidth="1"/>
    <col min="15612" max="15859" width="9.140625" style="110"/>
    <col min="15860" max="15860" width="6.28515625" style="110" customWidth="1"/>
    <col min="15861" max="15865" width="9.28515625" style="110" customWidth="1"/>
    <col min="15866" max="15866" width="20.7109375" style="110" customWidth="1"/>
    <col min="15867" max="15867" width="25" style="110" customWidth="1"/>
    <col min="15868" max="16115" width="9.140625" style="110"/>
    <col min="16116" max="16116" width="6.28515625" style="110" customWidth="1"/>
    <col min="16117" max="16121" width="9.28515625" style="110" customWidth="1"/>
    <col min="16122" max="16122" width="20.7109375" style="110" customWidth="1"/>
    <col min="16123" max="16123" width="25" style="110" customWidth="1"/>
    <col min="16124" max="16384" width="9.140625" style="110"/>
  </cols>
  <sheetData>
    <row r="1" spans="1:16" ht="22.5" customHeight="1" thickBot="1" x14ac:dyDescent="0.4"/>
    <row r="2" spans="1:16" ht="93.75" customHeight="1" thickBot="1" x14ac:dyDescent="0.4">
      <c r="B2" s="795" t="s">
        <v>502</v>
      </c>
      <c r="C2" s="796"/>
      <c r="D2" s="796"/>
      <c r="E2" s="796"/>
      <c r="F2" s="796"/>
      <c r="G2" s="796"/>
      <c r="H2" s="796"/>
      <c r="I2" s="796"/>
      <c r="J2" s="797"/>
    </row>
    <row r="3" spans="1:16" ht="39.75" customHeight="1" thickBot="1" x14ac:dyDescent="0.4">
      <c r="B3" s="798" t="s">
        <v>503</v>
      </c>
      <c r="C3" s="799"/>
      <c r="D3" s="799"/>
      <c r="E3" s="799"/>
      <c r="F3" s="799"/>
      <c r="G3" s="799"/>
      <c r="H3" s="799"/>
      <c r="I3" s="799"/>
      <c r="J3" s="800"/>
    </row>
    <row r="4" spans="1:16" ht="43.5" customHeight="1" thickBot="1" x14ac:dyDescent="0.4">
      <c r="B4" s="801"/>
      <c r="C4" s="802"/>
      <c r="D4" s="802"/>
      <c r="E4" s="802"/>
      <c r="F4" s="802"/>
      <c r="G4" s="802"/>
      <c r="H4" s="529" t="s">
        <v>56</v>
      </c>
      <c r="I4" s="530" t="s">
        <v>504</v>
      </c>
      <c r="J4" s="531" t="s">
        <v>55</v>
      </c>
    </row>
    <row r="5" spans="1:16" ht="59.25" customHeight="1" x14ac:dyDescent="0.35">
      <c r="B5" s="805" t="s">
        <v>307</v>
      </c>
      <c r="C5" s="806"/>
      <c r="D5" s="806"/>
      <c r="E5" s="806"/>
      <c r="F5" s="806"/>
      <c r="G5" s="806"/>
      <c r="H5" s="541">
        <f>'Општина Куманово'!H161</f>
        <v>0</v>
      </c>
      <c r="I5" s="541">
        <f>H5*10%</f>
        <v>0</v>
      </c>
      <c r="J5" s="542">
        <f>H5+I5</f>
        <v>0</v>
      </c>
      <c r="K5" s="142"/>
    </row>
    <row r="6" spans="1:16" ht="42.75" customHeight="1" thickBot="1" x14ac:dyDescent="0.4">
      <c r="B6" s="807" t="s">
        <v>306</v>
      </c>
      <c r="C6" s="808"/>
      <c r="D6" s="808"/>
      <c r="E6" s="808"/>
      <c r="F6" s="808"/>
      <c r="G6" s="808"/>
      <c r="H6" s="543">
        <f>'Општина Куманово'!H162</f>
        <v>0</v>
      </c>
      <c r="I6" s="543">
        <f>H6*10%</f>
        <v>0</v>
      </c>
      <c r="J6" s="544">
        <f>H6+I6</f>
        <v>0</v>
      </c>
      <c r="K6" s="142"/>
    </row>
    <row r="7" spans="1:16" ht="30" customHeight="1" thickBot="1" x14ac:dyDescent="0.4">
      <c r="B7" s="809" t="s">
        <v>505</v>
      </c>
      <c r="C7" s="810"/>
      <c r="D7" s="810"/>
      <c r="E7" s="810"/>
      <c r="F7" s="810"/>
      <c r="G7" s="810"/>
      <c r="H7" s="540">
        <f>SUM(H5:H6)</f>
        <v>0</v>
      </c>
      <c r="I7" s="540">
        <f>SUM(I5:I6)</f>
        <v>0</v>
      </c>
      <c r="J7" s="538">
        <f>SUM(J5:J6)</f>
        <v>0</v>
      </c>
      <c r="K7" s="142"/>
    </row>
    <row r="8" spans="1:16" ht="50.25" customHeight="1" thickBot="1" x14ac:dyDescent="0.4">
      <c r="B8" s="807" t="s">
        <v>304</v>
      </c>
      <c r="C8" s="808"/>
      <c r="D8" s="808"/>
      <c r="E8" s="808"/>
      <c r="F8" s="808"/>
      <c r="G8" s="808"/>
      <c r="H8" s="543">
        <f>'Општина Крива Паланка'!H389</f>
        <v>0</v>
      </c>
      <c r="I8" s="543">
        <f>H8*10%</f>
        <v>0</v>
      </c>
      <c r="J8" s="542">
        <f>H8+I8</f>
        <v>0</v>
      </c>
      <c r="K8" s="142"/>
      <c r="M8" s="230"/>
      <c r="N8" s="140"/>
      <c r="O8" s="141"/>
      <c r="P8" s="141"/>
    </row>
    <row r="9" spans="1:16" ht="30" customHeight="1" thickBot="1" x14ac:dyDescent="0.4">
      <c r="B9" s="809" t="s">
        <v>288</v>
      </c>
      <c r="C9" s="810"/>
      <c r="D9" s="810"/>
      <c r="E9" s="810"/>
      <c r="F9" s="810"/>
      <c r="G9" s="810"/>
      <c r="H9" s="540">
        <f>H8</f>
        <v>0</v>
      </c>
      <c r="I9" s="540">
        <f>I8</f>
        <v>0</v>
      </c>
      <c r="J9" s="538">
        <f>J8</f>
        <v>0</v>
      </c>
      <c r="K9" s="142"/>
    </row>
    <row r="10" spans="1:16" ht="30" customHeight="1" thickBot="1" x14ac:dyDescent="0.4">
      <c r="B10" s="803" t="s">
        <v>305</v>
      </c>
      <c r="C10" s="804"/>
      <c r="D10" s="804"/>
      <c r="E10" s="804"/>
      <c r="F10" s="804"/>
      <c r="G10" s="804"/>
      <c r="H10" s="545">
        <f>SUM(H7+H9)</f>
        <v>0</v>
      </c>
      <c r="I10" s="545">
        <f>SUM(I7+I9)</f>
        <v>0</v>
      </c>
      <c r="J10" s="546">
        <f>H10+I10</f>
        <v>0</v>
      </c>
      <c r="K10" s="142"/>
      <c r="M10" s="229"/>
      <c r="N10" s="140"/>
      <c r="O10" s="141"/>
      <c r="P10" s="141"/>
    </row>
    <row r="11" spans="1:16" ht="39" customHeight="1" thickBot="1" x14ac:dyDescent="0.4">
      <c r="B11" s="790" t="s">
        <v>57</v>
      </c>
      <c r="C11" s="791"/>
      <c r="D11" s="791"/>
      <c r="E11" s="791"/>
      <c r="F11" s="791"/>
      <c r="G11" s="791"/>
      <c r="H11" s="791"/>
      <c r="I11" s="792"/>
      <c r="J11" s="539">
        <f>SUM(J7,J9)</f>
        <v>0</v>
      </c>
      <c r="K11" s="142"/>
    </row>
    <row r="14" spans="1:16" customFormat="1" ht="30" customHeight="1" x14ac:dyDescent="0.35">
      <c r="A14" s="1"/>
      <c r="B14" s="118"/>
      <c r="C14" s="401"/>
      <c r="D14" s="793" t="s">
        <v>75</v>
      </c>
      <c r="E14" s="793"/>
      <c r="F14" s="793"/>
      <c r="G14" s="425"/>
      <c r="H14" s="426"/>
      <c r="I14" s="82"/>
    </row>
    <row r="15" spans="1:16" customFormat="1" ht="30" customHeight="1" x14ac:dyDescent="0.35">
      <c r="A15" s="1"/>
      <c r="B15" s="118"/>
      <c r="C15" s="401"/>
      <c r="D15" s="794" t="s">
        <v>76</v>
      </c>
      <c r="E15" s="794"/>
      <c r="F15" s="794"/>
      <c r="G15" s="425"/>
      <c r="H15" s="426"/>
      <c r="I15" s="2"/>
    </row>
    <row r="16" spans="1:16" customFormat="1" ht="60" customHeight="1" x14ac:dyDescent="0.35">
      <c r="A16" s="1"/>
      <c r="B16" s="118"/>
      <c r="C16" s="401"/>
      <c r="D16" s="793" t="s">
        <v>77</v>
      </c>
      <c r="E16" s="793"/>
      <c r="F16" s="793"/>
      <c r="G16" s="425"/>
      <c r="H16" s="426"/>
      <c r="I16" s="2"/>
    </row>
  </sheetData>
  <mergeCells count="13">
    <mergeCell ref="B11:I11"/>
    <mergeCell ref="D14:F14"/>
    <mergeCell ref="D15:F15"/>
    <mergeCell ref="D16:F16"/>
    <mergeCell ref="B2:J2"/>
    <mergeCell ref="B3:J3"/>
    <mergeCell ref="B4:G4"/>
    <mergeCell ref="B10:G10"/>
    <mergeCell ref="B5:G5"/>
    <mergeCell ref="B6:G6"/>
    <mergeCell ref="B8:G8"/>
    <mergeCell ref="B9:G9"/>
    <mergeCell ref="B7:G7"/>
  </mergeCells>
  <phoneticPr fontId="14" type="noConversion"/>
  <printOptions horizontalCentered="1"/>
  <pageMargins left="0.7" right="0.7" top="0.8" bottom="0.7" header="0.3" footer="0.3"/>
  <pageSetup paperSize="9" scale="44" fitToHeight="0" orientation="portrait" r:id="rId1"/>
  <headerFooter>
    <oddHeader>&amp;CБАРАЊЕ ЗА ПОНУДИ - Тендер 6 - Дел 1 - АНЕКС БР. 1 
Реф. Бр.: LRCP-9034-MK-RFB-A.2.1.6 - Тендер 6 - Дел 1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&amp;LРекапитулар за Тендер 6 Дел 1&amp;R&amp;P/&amp;N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Општина Куманово</vt:lpstr>
      <vt:lpstr>Општина Крива Паланка</vt:lpstr>
      <vt:lpstr>Тендер 6-Дел1-Рекапитулар</vt:lpstr>
      <vt:lpstr>'Општина Крива Паланка'!Print_Area</vt:lpstr>
      <vt:lpstr>'Општина Куманово'!Print_Area</vt:lpstr>
      <vt:lpstr>'Тендер 6-Дел1-Рекапитулар'!Print_Area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Elizabeta Sokolovska</dc:creator>
  <cp:lastModifiedBy>Irina Temelkovska</cp:lastModifiedBy>
  <cp:lastPrinted>2023-05-22T11:50:43Z</cp:lastPrinted>
  <dcterms:created xsi:type="dcterms:W3CDTF">2021-09-06T05:13:51Z</dcterms:created>
  <dcterms:modified xsi:type="dcterms:W3CDTF">2023-05-22T11:50:50Z</dcterms:modified>
</cp:coreProperties>
</file>